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Exa" sheetId="1" r:id="rId1"/>
  </sheets>
  <externalReferences>
    <externalReference r:id="rId4"/>
    <externalReference r:id="rId5"/>
    <externalReference r:id="rId6"/>
  </externalReferences>
  <definedNames>
    <definedName name="_xlnm.Print_Area" localSheetId="0">'Exa'!$A$1:$T$131</definedName>
    <definedName name="Cod_modal">#REF!</definedName>
    <definedName name="SumofBolsas-ano">#REF!</definedName>
    <definedName name="SumofValor_RS">#REF!</definedName>
    <definedName name="_xlnm.Print_Titles" localSheetId="0">'Exa'!$1:$2</definedName>
  </definedNames>
  <calcPr fullCalcOnLoad="1"/>
</workbook>
</file>

<file path=xl/sharedStrings.xml><?xml version="1.0" encoding="utf-8"?>
<sst xmlns="http://schemas.openxmlformats.org/spreadsheetml/2006/main" count="166" uniqueCount="78">
  <si>
    <t>1- Número de instituições, grupos, recursos humanos e linhas de pesquisa - Censos 2000, 2002, 2004, 2006, 2008, 2010</t>
  </si>
  <si>
    <t>Principais dimensões</t>
  </si>
  <si>
    <t>Ciências Exatas e da Terra</t>
  </si>
  <si>
    <t>Todas as áreas</t>
  </si>
  <si>
    <t>Exatas&amp;da Terra / Todas as áreas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</si>
  <si>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</si>
  <si>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</si>
  <si>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</si>
  <si>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</si>
  <si>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</si>
  <si>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</si>
  <si>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</si>
  <si>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</si>
  <si>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Grande área predominante do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</si>
  <si>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</si>
  <si>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</si>
  <si>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</si>
  <si>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</si>
  <si>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</si>
  <si>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</si>
  <si>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</si>
  <si>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</si>
  <si>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Grande área predominante do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</si>
  <si>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</si>
  <si>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</si>
  <si>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</si>
  <si>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</si>
  <si>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</si>
  <si>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</si>
  <si>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</si>
  <si>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</si>
  <si>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</si>
  <si>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</si>
  <si>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</si>
  <si>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</si>
  <si>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</si>
  <si>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</si>
  <si>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</si>
  <si>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</si>
  <si>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</si>
  <si>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</si>
  <si>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</si>
  <si>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</si>
  <si>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</si>
  <si>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</si>
  <si>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</si>
  <si>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das Ciências Exatas e da Terra em relação a Todas as áreas</t>
  </si>
  <si>
    <t>Notas: Não há dupla contagem no número de produções, exceto nos trabalhos de co-autorias entre os participantes dos grupos; Grande área predominante do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</si>
  <si>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</si>
  <si>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</si>
  <si>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</si>
  <si>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</si>
  <si>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</si>
  <si>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</si>
  <si>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</si>
  <si>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Nº de orientadores (orientador principal)</t>
  </si>
  <si>
    <t>Teses orientadas</t>
  </si>
  <si>
    <t>Dissestações orientadas</t>
  </si>
  <si>
    <t>Todas as áreas (1)</t>
  </si>
  <si>
    <t>Dissertações orientadas</t>
  </si>
  <si>
    <t>Notas: Não há dupla contagem no número de orientações; Grande área predominante do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</si>
  <si>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</si>
  <si>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</si>
  <si>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</si>
  <si>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</si>
  <si>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</si>
  <si>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</si>
  <si>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</si>
  <si>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6- Indicadores de investimentos do CNPq (1): Investimento por doutor e nº de bolsistas PQ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</si>
  <si>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</si>
  <si>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</si>
  <si>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</si>
  <si>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</si>
  <si>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</si>
  <si>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BPQ- grande área da bolsa; Doutores- grande área predominante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</si>
  <si>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</si>
  <si>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</si>
  <si>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das </t>
    </r>
    <r>
      <rPr>
        <b/>
        <i/>
        <sz val="11"/>
        <rFont val="Arial"/>
        <family val="2"/>
      </rPr>
      <t>Ciências Exatas e da Terra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</si>
</sst>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9" formatCode="0.0"/>
    <numFmt numFmtId="190" formatCode="_(* #,##0.0_);_(* \(#,##0.0\);_(* &quot;-&quot;??_);_(@_)"/>
    <numFmt numFmtId="191" formatCode="_(* #,##0_);_(* \(#,##0\);_(* &quot;-&quot;??_);_(@_)"/>
    <numFmt numFmtId="196" formatCode="#,##0.0"/>
    <numFmt numFmtId="197" formatCode="_(* #,##0_);_(* \(#,##0\);_(* &quot;-&quot;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3" fontId="7" fillId="0" borderId="18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1" xfId="21" applyNumberFormat="1" applyFont="1" applyFill="1" applyBorder="1" applyAlignment="1">
      <alignment horizontal="right"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191" fontId="7" fillId="0" borderId="8" xfId="21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7" fillId="0" borderId="2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'[2]Saúde'!$C$41:$E$41</c:f>
              <c:numCache>
                <c:ptCount val="3"/>
                <c:pt idx="0">
                  <c:v>1127</c:v>
                </c:pt>
                <c:pt idx="1">
                  <c:v>1651</c:v>
                </c:pt>
                <c:pt idx="2">
                  <c:v>2330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'[2]Saúde'!$C$42:$E$42</c:f>
              <c:numCache>
                <c:ptCount val="3"/>
                <c:pt idx="0">
                  <c:v>6359</c:v>
                </c:pt>
                <c:pt idx="1">
                  <c:v>10831</c:v>
                </c:pt>
                <c:pt idx="2">
                  <c:v>17537</c:v>
                </c:pt>
              </c:numCache>
            </c:numRef>
          </c:val>
        </c:ser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1225"/>
        <c:crosses val="autoZero"/>
        <c:auto val="1"/>
        <c:lblOffset val="100"/>
        <c:noMultiLvlLbl val="0"/>
      </c:catAx>
      <c:valAx>
        <c:axId val="18521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0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'[1]Exatas e Terra'!$C$41:$E$41</c:f>
              <c:numCache>
                <c:ptCount val="3"/>
                <c:pt idx="0">
                  <c:v>594</c:v>
                </c:pt>
                <c:pt idx="1">
                  <c:v>738</c:v>
                </c:pt>
                <c:pt idx="2">
                  <c:v>1074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'[1]Exatas e Terra'!$C$42:$E$42</c:f>
              <c:numCache>
                <c:ptCount val="3"/>
                <c:pt idx="0">
                  <c:v>2067</c:v>
                </c:pt>
                <c:pt idx="1">
                  <c:v>2849</c:v>
                </c:pt>
                <c:pt idx="2">
                  <c:v>4590</c:v>
                </c:pt>
              </c:numCache>
            </c:numRef>
          </c:val>
        </c:ser>
        <c:axId val="32473298"/>
        <c:axId val="23824227"/>
      </c:bar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24227"/>
        <c:crosses val="autoZero"/>
        <c:auto val="1"/>
        <c:lblOffset val="100"/>
        <c:noMultiLvlLbl val="0"/>
      </c:catAx>
      <c:valAx>
        <c:axId val="23824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73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581025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516600" y="5038725"/>
        <a:ext cx="43053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581025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2" name="Chart 2"/>
        <xdr:cNvGraphicFramePr/>
      </xdr:nvGraphicFramePr>
      <xdr:xfrm>
        <a:off x="18516600" y="5038725"/>
        <a:ext cx="430530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2769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679132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73056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73056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7305675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7905750" y="13754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8915400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915400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112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8915400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112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850582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112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9324975" y="162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exatas%20e%20da%20ter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cosac\CONFIG~1\Temp\Diret&#243;rio%20tempor&#225;rio%202%20para%20Grande%20&#225;rea.zip\Ci&#234;ncias%20da%20sa&#250;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Grandes%20&#193;reas%20-%20Ci&#234;ncias%20Agr&#225;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tas e Terra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594</v>
          </cell>
          <cell r="D41">
            <v>738</v>
          </cell>
          <cell r="E41">
            <v>1074</v>
          </cell>
        </row>
        <row r="42">
          <cell r="C42">
            <v>2067</v>
          </cell>
          <cell r="D42">
            <v>2849</v>
          </cell>
          <cell r="E42">
            <v>4590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úd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gr-área"/>
      <sheetName val="Total Mod"/>
      <sheetName val="Invt_Mod_P"/>
      <sheetName val="Inv_Mod_E"/>
      <sheetName val="Inv_Mod_A"/>
      <sheetName val="Invest_área"/>
    </sheetNames>
    <sheetDataSet>
      <sheetData sheetId="0">
        <row r="41">
          <cell r="C41">
            <v>1127</v>
          </cell>
          <cell r="D41">
            <v>1651</v>
          </cell>
          <cell r="E41">
            <v>2330</v>
          </cell>
        </row>
        <row r="42">
          <cell r="C42">
            <v>6359</v>
          </cell>
          <cell r="D42">
            <v>10831</v>
          </cell>
          <cell r="E42">
            <v>17537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5.5742187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8.7109375" style="4" customWidth="1"/>
  </cols>
  <sheetData>
    <row r="1" spans="1:20" ht="14.25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138</v>
      </c>
      <c r="D6" s="26">
        <v>157</v>
      </c>
      <c r="E6" s="26">
        <v>182</v>
      </c>
      <c r="F6" s="27">
        <v>203</v>
      </c>
      <c r="G6" s="26">
        <v>209</v>
      </c>
      <c r="H6" s="28">
        <v>225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12">+C6*100/I6</f>
        <v>61.607142857142854</v>
      </c>
      <c r="P6" s="30">
        <f t="shared" si="0"/>
        <v>58.582089552238806</v>
      </c>
      <c r="Q6" s="30">
        <f t="shared" si="0"/>
        <v>54.32835820895522</v>
      </c>
      <c r="R6" s="30">
        <f t="shared" si="0"/>
        <v>50.37220843672456</v>
      </c>
      <c r="S6" s="30">
        <f t="shared" si="0"/>
        <v>49.5260663507109</v>
      </c>
      <c r="T6" s="30">
        <f t="shared" si="0"/>
        <v>49.7787610619469</v>
      </c>
    </row>
    <row r="7" spans="1:20" ht="11.25">
      <c r="A7" s="31" t="s">
        <v>6</v>
      </c>
      <c r="B7" s="3"/>
      <c r="C7" s="25">
        <v>1812</v>
      </c>
      <c r="D7" s="26">
        <v>2051</v>
      </c>
      <c r="E7" s="26">
        <v>2454</v>
      </c>
      <c r="F7" s="32">
        <v>2460</v>
      </c>
      <c r="G7" s="26">
        <v>2515</v>
      </c>
      <c r="H7" s="33">
        <v>2934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t="shared" si="0"/>
        <v>15.408163265306122</v>
      </c>
      <c r="P7" s="30">
        <f t="shared" si="0"/>
        <v>13.530808813827681</v>
      </c>
      <c r="Q7" s="30">
        <f t="shared" si="0"/>
        <v>12.604006163328197</v>
      </c>
      <c r="R7" s="30">
        <f t="shared" si="0"/>
        <v>11.700913242009133</v>
      </c>
      <c r="S7" s="30">
        <f t="shared" si="0"/>
        <v>11.032153353511427</v>
      </c>
      <c r="T7" s="30">
        <f t="shared" si="0"/>
        <v>10.66017512625804</v>
      </c>
    </row>
    <row r="8" spans="1:20" ht="11.25" customHeight="1">
      <c r="A8" s="31" t="s">
        <v>7</v>
      </c>
      <c r="B8" s="3"/>
      <c r="C8" s="25">
        <v>7257</v>
      </c>
      <c r="D8" s="26">
        <v>7936</v>
      </c>
      <c r="E8" s="26">
        <v>10181</v>
      </c>
      <c r="F8" s="32">
        <v>10871</v>
      </c>
      <c r="G8" s="26">
        <v>11835</v>
      </c>
      <c r="H8" s="34">
        <v>14621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0"/>
        <v>14.876693794715155</v>
      </c>
      <c r="P8" s="30">
        <f t="shared" si="0"/>
        <v>13.949482343428661</v>
      </c>
      <c r="Q8" s="30">
        <f t="shared" si="0"/>
        <v>13.111566150240183</v>
      </c>
      <c r="R8" s="30">
        <f t="shared" si="0"/>
        <v>12.036093888396811</v>
      </c>
      <c r="S8" s="30">
        <f t="shared" si="0"/>
        <v>11.37783845103732</v>
      </c>
      <c r="T8" s="30">
        <f t="shared" si="0"/>
        <v>11.343605499177606</v>
      </c>
    </row>
    <row r="9" spans="1:20" ht="11.25" customHeight="1">
      <c r="A9" s="31" t="s">
        <v>8</v>
      </c>
      <c r="B9" s="3"/>
      <c r="C9" s="25">
        <v>5386</v>
      </c>
      <c r="D9" s="26">
        <v>6230</v>
      </c>
      <c r="E9" s="26">
        <v>8226</v>
      </c>
      <c r="F9" s="32">
        <v>8988</v>
      </c>
      <c r="G9" s="26">
        <v>9809</v>
      </c>
      <c r="H9" s="35">
        <v>11885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0"/>
        <v>19.47075410310173</v>
      </c>
      <c r="P9" s="30">
        <f t="shared" si="0"/>
        <v>18.137354799266355</v>
      </c>
      <c r="Q9" s="30">
        <f t="shared" si="0"/>
        <v>17.147145269213933</v>
      </c>
      <c r="R9" s="30">
        <f t="shared" si="0"/>
        <v>15.607960268120724</v>
      </c>
      <c r="S9" s="30">
        <f t="shared" si="0"/>
        <v>14.687429812083552</v>
      </c>
      <c r="T9" s="30">
        <f t="shared" si="0"/>
        <v>14.542495656217115</v>
      </c>
    </row>
    <row r="10" spans="1:20" ht="11.25">
      <c r="A10" s="31" t="s">
        <v>9</v>
      </c>
      <c r="B10" s="3"/>
      <c r="C10" s="25">
        <v>8646</v>
      </c>
      <c r="D10" s="26">
        <v>8303</v>
      </c>
      <c r="E10" s="26">
        <v>12563</v>
      </c>
      <c r="F10" s="32">
        <v>13944</v>
      </c>
      <c r="G10" s="26">
        <v>17489</v>
      </c>
      <c r="H10" s="34">
        <v>20591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0"/>
        <v>14.566100038748589</v>
      </c>
      <c r="P10" s="30">
        <f t="shared" si="0"/>
        <v>13.419640548228601</v>
      </c>
      <c r="Q10" s="30">
        <f t="shared" si="0"/>
        <v>12.207398482213131</v>
      </c>
      <c r="R10" s="30">
        <f t="shared" si="0"/>
        <v>9.84537174327473</v>
      </c>
      <c r="S10" s="30">
        <f t="shared" si="0"/>
        <v>10.867390372271347</v>
      </c>
      <c r="T10" s="30">
        <f t="shared" si="0"/>
        <v>9.647524047359125</v>
      </c>
    </row>
    <row r="11" spans="1:20" ht="11.25">
      <c r="A11" s="31" t="s">
        <v>10</v>
      </c>
      <c r="B11" s="3"/>
      <c r="C11" s="25">
        <v>2109</v>
      </c>
      <c r="D11" s="26">
        <v>2090</v>
      </c>
      <c r="E11" s="26">
        <v>2386</v>
      </c>
      <c r="F11" s="32">
        <v>2188</v>
      </c>
      <c r="G11" s="26">
        <v>2206</v>
      </c>
      <c r="H11" s="28">
        <v>2385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0"/>
        <v>12.576778579521736</v>
      </c>
      <c r="P11" s="30">
        <f t="shared" si="0"/>
        <v>11.371055495103374</v>
      </c>
      <c r="Q11" s="30">
        <f t="shared" si="0"/>
        <v>10.49575506972243</v>
      </c>
      <c r="R11" s="30">
        <f t="shared" si="0"/>
        <v>9.447730903752321</v>
      </c>
      <c r="S11" s="30">
        <f t="shared" si="0"/>
        <v>9.137224040094438</v>
      </c>
      <c r="T11" s="30">
        <f t="shared" si="0"/>
        <v>8.677776160675302</v>
      </c>
    </row>
    <row r="12" spans="1:20" ht="11.25">
      <c r="A12" s="36" t="s">
        <v>11</v>
      </c>
      <c r="B12" s="37"/>
      <c r="C12" s="38">
        <v>6199</v>
      </c>
      <c r="D12" s="39">
        <v>7441</v>
      </c>
      <c r="E12" s="39">
        <v>9695</v>
      </c>
      <c r="F12" s="40">
        <v>10478</v>
      </c>
      <c r="G12" s="39">
        <v>11198</v>
      </c>
      <c r="H12" s="41">
        <v>13418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0"/>
        <v>16.25924565913025</v>
      </c>
      <c r="P12" s="43">
        <f t="shared" si="0"/>
        <v>14.742535613100074</v>
      </c>
      <c r="Q12" s="43">
        <f t="shared" si="0"/>
        <v>14.277719688379012</v>
      </c>
      <c r="R12" s="43">
        <f t="shared" si="0"/>
        <v>13.65763370221197</v>
      </c>
      <c r="S12" s="43">
        <f t="shared" si="0"/>
        <v>13.00958466453674</v>
      </c>
      <c r="T12" s="43">
        <f t="shared" si="0"/>
        <v>12.573677552359086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4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>
        <v>2010</v>
      </c>
      <c r="U20" s="3"/>
      <c r="V20" s="3"/>
    </row>
    <row r="21" spans="1:22" ht="11.25">
      <c r="A21" s="31" t="s">
        <v>16</v>
      </c>
      <c r="B21" s="3"/>
      <c r="C21" s="52">
        <f>+C12/C7</f>
        <v>3.421081677704194</v>
      </c>
      <c r="D21" s="53">
        <f>+D12/D7</f>
        <v>3.627986348122867</v>
      </c>
      <c r="E21" s="53">
        <v>4.7</v>
      </c>
      <c r="F21" s="53">
        <f aca="true" t="shared" si="1" ref="F21:M21">+F12/F7</f>
        <v>4.259349593495935</v>
      </c>
      <c r="G21" s="53">
        <f t="shared" si="1"/>
        <v>4.452485089463221</v>
      </c>
      <c r="H21" s="53">
        <f>+H12/H7</f>
        <v>4.573278800272665</v>
      </c>
      <c r="I21" s="52">
        <f t="shared" si="1"/>
        <v>3.2420068027210887</v>
      </c>
      <c r="J21" s="53">
        <f t="shared" si="1"/>
        <v>3.329792848660773</v>
      </c>
      <c r="K21" s="53">
        <f t="shared" si="1"/>
        <v>3.4875706214689264</v>
      </c>
      <c r="L21" s="53">
        <f t="shared" si="1"/>
        <v>3.649115296803653</v>
      </c>
      <c r="M21" s="53">
        <f t="shared" si="1"/>
        <v>3.7757161029960082</v>
      </c>
      <c r="N21" s="54">
        <f>+N12/N7</f>
        <v>3.877302619627221</v>
      </c>
      <c r="O21" s="55">
        <f aca="true" t="shared" si="2" ref="O21:T26">+C21/I21*100</f>
        <v>105.52358109899103</v>
      </c>
      <c r="P21" s="55">
        <f t="shared" si="2"/>
        <v>108.95531683245778</v>
      </c>
      <c r="Q21" s="55">
        <f t="shared" si="2"/>
        <v>134.76429612830069</v>
      </c>
      <c r="R21" s="55">
        <f t="shared" si="2"/>
        <v>116.72280120134329</v>
      </c>
      <c r="S21" s="55">
        <f t="shared" si="2"/>
        <v>117.92425510832769</v>
      </c>
      <c r="T21" s="55">
        <f t="shared" si="2"/>
        <v>117.95000929569841</v>
      </c>
      <c r="U21" s="3"/>
      <c r="V21" s="3"/>
    </row>
    <row r="22" spans="1:22" ht="11.25">
      <c r="A22" s="31" t="s">
        <v>17</v>
      </c>
      <c r="B22" s="3"/>
      <c r="C22" s="56">
        <f>+C8/C7</f>
        <v>4.004966887417218</v>
      </c>
      <c r="D22" s="57">
        <f>+D8/D7</f>
        <v>3.8693320331545586</v>
      </c>
      <c r="E22" s="57">
        <v>8.1</v>
      </c>
      <c r="F22" s="57">
        <f aca="true" t="shared" si="3" ref="F22:M22">+F8/F7</f>
        <v>4.41910569105691</v>
      </c>
      <c r="G22" s="57">
        <f t="shared" si="3"/>
        <v>4.705765407554672</v>
      </c>
      <c r="H22" s="57">
        <f>+H8/H7</f>
        <v>4.983299250170416</v>
      </c>
      <c r="I22" s="56">
        <f t="shared" si="3"/>
        <v>4.148044217687075</v>
      </c>
      <c r="J22" s="57">
        <f t="shared" si="3"/>
        <v>3.7531996305581212</v>
      </c>
      <c r="K22" s="57">
        <f t="shared" si="3"/>
        <v>3.988135593220339</v>
      </c>
      <c r="L22" s="57">
        <f t="shared" si="3"/>
        <v>4.296042617960426</v>
      </c>
      <c r="M22" s="57">
        <f t="shared" si="3"/>
        <v>4.5627933500021935</v>
      </c>
      <c r="N22" s="58">
        <f>+N8/N7</f>
        <v>4.683065072848163</v>
      </c>
      <c r="O22" s="55">
        <f t="shared" si="2"/>
        <v>96.55072793921093</v>
      </c>
      <c r="P22" s="55">
        <f t="shared" si="2"/>
        <v>103.09422396962049</v>
      </c>
      <c r="Q22" s="55">
        <f t="shared" si="2"/>
        <v>203.102422439439</v>
      </c>
      <c r="R22" s="55">
        <f t="shared" si="2"/>
        <v>102.86456825595714</v>
      </c>
      <c r="S22" s="55">
        <f t="shared" si="2"/>
        <v>103.13343267129136</v>
      </c>
      <c r="T22" s="55">
        <f t="shared" si="2"/>
        <v>106.41106140213539</v>
      </c>
      <c r="U22" s="3"/>
      <c r="V22" s="3"/>
    </row>
    <row r="23" spans="1:22" ht="11.25">
      <c r="A23" s="31" t="s">
        <v>18</v>
      </c>
      <c r="B23" s="3"/>
      <c r="C23" s="56">
        <f>+C10/C7</f>
        <v>4.771523178807947</v>
      </c>
      <c r="D23" s="57">
        <f>+D10/D7</f>
        <v>4.048269137006338</v>
      </c>
      <c r="E23" s="57">
        <v>6.2</v>
      </c>
      <c r="F23" s="57">
        <f aca="true" t="shared" si="4" ref="F23:M23">+F10/F7</f>
        <v>5.668292682926829</v>
      </c>
      <c r="G23" s="57">
        <f t="shared" si="4"/>
        <v>6.953876739562625</v>
      </c>
      <c r="H23" s="57">
        <f>+H10/H7</f>
        <v>7.018064076346285</v>
      </c>
      <c r="I23" s="56">
        <f t="shared" si="4"/>
        <v>5.0473639455782315</v>
      </c>
      <c r="J23" s="57">
        <f t="shared" si="4"/>
        <v>4.081804987465365</v>
      </c>
      <c r="K23" s="57">
        <f t="shared" si="4"/>
        <v>5.285721623009759</v>
      </c>
      <c r="L23" s="57">
        <f t="shared" si="4"/>
        <v>6.736586757990867</v>
      </c>
      <c r="M23" s="57">
        <f t="shared" si="4"/>
        <v>7.059306049041541</v>
      </c>
      <c r="N23" s="58">
        <f>+N10/N7</f>
        <v>7.754714239000109</v>
      </c>
      <c r="O23" s="55">
        <f t="shared" si="2"/>
        <v>94.53495389386501</v>
      </c>
      <c r="P23" s="55">
        <f t="shared" si="2"/>
        <v>99.1784063530225</v>
      </c>
      <c r="Q23" s="55">
        <f t="shared" si="2"/>
        <v>117.29713447280712</v>
      </c>
      <c r="R23" s="55">
        <f t="shared" si="2"/>
        <v>84.14190875227963</v>
      </c>
      <c r="S23" s="55">
        <f t="shared" si="2"/>
        <v>98.50652020543535</v>
      </c>
      <c r="T23" s="55">
        <f t="shared" si="2"/>
        <v>90.5006149814128</v>
      </c>
      <c r="U23" s="3"/>
      <c r="V23" s="3"/>
    </row>
    <row r="24" spans="1:22" ht="11.25">
      <c r="A24" s="31" t="s">
        <v>19</v>
      </c>
      <c r="B24" s="3"/>
      <c r="C24" s="56">
        <f>+C11/C7</f>
        <v>1.163907284768212</v>
      </c>
      <c r="D24" s="57">
        <f>+D11/D7</f>
        <v>1.0190151145782544</v>
      </c>
      <c r="E24" s="57">
        <v>2.071607411116675</v>
      </c>
      <c r="F24" s="57">
        <f aca="true" t="shared" si="5" ref="F24:M24">+F11/F7</f>
        <v>0.8894308943089431</v>
      </c>
      <c r="G24" s="57">
        <f t="shared" si="5"/>
        <v>0.8771371769383698</v>
      </c>
      <c r="H24" s="57">
        <f>+H11/H7</f>
        <v>0.8128834355828221</v>
      </c>
      <c r="I24" s="56">
        <f t="shared" si="5"/>
        <v>1.4259353741496599</v>
      </c>
      <c r="J24" s="57">
        <f t="shared" si="5"/>
        <v>1.2125610238817786</v>
      </c>
      <c r="K24" s="57">
        <f t="shared" si="5"/>
        <v>1.1675911658962506</v>
      </c>
      <c r="L24" s="57">
        <f t="shared" si="5"/>
        <v>1.101550608828006</v>
      </c>
      <c r="M24" s="57">
        <f t="shared" si="5"/>
        <v>1.0590428565162082</v>
      </c>
      <c r="N24" s="58">
        <f>+N11/N7</f>
        <v>0.9985830033063257</v>
      </c>
      <c r="O24" s="55">
        <f t="shared" si="2"/>
        <v>81.62412588033975</v>
      </c>
      <c r="P24" s="55">
        <f t="shared" si="2"/>
        <v>84.0382541173949</v>
      </c>
      <c r="Q24" s="55">
        <f t="shared" si="2"/>
        <v>177.42575240593703</v>
      </c>
      <c r="R24" s="55">
        <f t="shared" si="2"/>
        <v>80.74353435792227</v>
      </c>
      <c r="S24" s="55">
        <f t="shared" si="2"/>
        <v>82.82357711412838</v>
      </c>
      <c r="T24" s="55">
        <f t="shared" si="2"/>
        <v>81.40369232115417</v>
      </c>
      <c r="U24" s="3"/>
      <c r="V24" s="3"/>
    </row>
    <row r="25" spans="1:22" ht="11.25">
      <c r="A25" s="31" t="s">
        <v>20</v>
      </c>
      <c r="B25" s="3"/>
      <c r="C25" s="56">
        <f>+C8/C12</f>
        <v>1.1706726891434103</v>
      </c>
      <c r="D25" s="57">
        <f>+D8/D12</f>
        <v>1.0665233167585002</v>
      </c>
      <c r="E25" s="57">
        <v>1.7</v>
      </c>
      <c r="F25" s="57">
        <f aca="true" t="shared" si="6" ref="F25:M25">+F8/F12</f>
        <v>1.0375071578545525</v>
      </c>
      <c r="G25" s="57">
        <f t="shared" si="6"/>
        <v>1.05688515806394</v>
      </c>
      <c r="H25" s="57">
        <f>+H8/H12</f>
        <v>1.0896556863914144</v>
      </c>
      <c r="I25" s="56">
        <f t="shared" si="6"/>
        <v>1.279468079525783</v>
      </c>
      <c r="J25" s="57">
        <f t="shared" si="6"/>
        <v>1.1271570938917836</v>
      </c>
      <c r="K25" s="57">
        <f t="shared" si="6"/>
        <v>1.1435282682650252</v>
      </c>
      <c r="L25" s="57">
        <f t="shared" si="6"/>
        <v>1.1772833326816043</v>
      </c>
      <c r="M25" s="57">
        <f t="shared" si="6"/>
        <v>1.2084577403427244</v>
      </c>
      <c r="N25" s="58">
        <f>+N8/N12</f>
        <v>1.2078152087335425</v>
      </c>
      <c r="O25" s="55">
        <f t="shared" si="2"/>
        <v>91.49682652319892</v>
      </c>
      <c r="P25" s="55">
        <f t="shared" si="2"/>
        <v>94.62064538635599</v>
      </c>
      <c r="Q25" s="55">
        <f t="shared" si="2"/>
        <v>148.66270009916417</v>
      </c>
      <c r="R25" s="55">
        <f t="shared" si="2"/>
        <v>88.12722724030493</v>
      </c>
      <c r="S25" s="55">
        <f t="shared" si="2"/>
        <v>87.45735351607765</v>
      </c>
      <c r="T25" s="55">
        <f t="shared" si="2"/>
        <v>90.21708606683099</v>
      </c>
      <c r="U25" s="3"/>
      <c r="V25" s="3"/>
    </row>
    <row r="26" spans="1:20" ht="11.25">
      <c r="A26" s="59" t="s">
        <v>21</v>
      </c>
      <c r="B26" s="36"/>
      <c r="C26" s="38">
        <f aca="true" t="shared" si="7" ref="C26:M26">+C9/C8*100</f>
        <v>74.21799641725231</v>
      </c>
      <c r="D26" s="39">
        <f t="shared" si="7"/>
        <v>78.50302419354838</v>
      </c>
      <c r="E26" s="39">
        <f t="shared" si="7"/>
        <v>80.79756408997152</v>
      </c>
      <c r="F26" s="39">
        <f>+F9/F8*100</f>
        <v>82.67868641339344</v>
      </c>
      <c r="G26" s="39">
        <f t="shared" si="7"/>
        <v>82.88128432615125</v>
      </c>
      <c r="H26" s="39">
        <f>+H9/H8*100</f>
        <v>81.28718965871008</v>
      </c>
      <c r="I26" s="38">
        <f t="shared" si="7"/>
        <v>56.706504581701886</v>
      </c>
      <c r="J26" s="39">
        <f t="shared" si="7"/>
        <v>60.37686101492328</v>
      </c>
      <c r="K26" s="39">
        <f t="shared" si="7"/>
        <v>61.78186454429549</v>
      </c>
      <c r="L26" s="39">
        <f>+L9/L8*100</f>
        <v>63.7577502214349</v>
      </c>
      <c r="M26" s="39">
        <f t="shared" si="7"/>
        <v>64.20523370955027</v>
      </c>
      <c r="N26" s="42">
        <f>+N9/N8*100</f>
        <v>63.40657294479099</v>
      </c>
      <c r="O26" s="60">
        <f t="shared" si="2"/>
        <v>130.8809226820181</v>
      </c>
      <c r="P26" s="60">
        <f t="shared" si="2"/>
        <v>130.0217051266459</v>
      </c>
      <c r="Q26" s="60">
        <f t="shared" si="2"/>
        <v>130.77877251833735</v>
      </c>
      <c r="R26" s="60">
        <f t="shared" si="2"/>
        <v>129.6762920997759</v>
      </c>
      <c r="S26" s="60">
        <f t="shared" si="2"/>
        <v>129.08805020644755</v>
      </c>
      <c r="T26" s="60">
        <f t="shared" si="2"/>
        <v>128.19994187272664</v>
      </c>
    </row>
    <row r="27" spans="1:22" ht="12.75" customHeight="1">
      <c r="A27" s="61" t="s">
        <v>22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0.5" customHeight="1">
      <c r="A29" s="3"/>
      <c r="B29" s="3"/>
      <c r="C29" s="3"/>
      <c r="D29" s="3"/>
      <c r="E29" s="3"/>
      <c r="F29" s="3"/>
      <c r="G29" s="3"/>
      <c r="H29" s="3"/>
      <c r="I29" s="3"/>
      <c r="J29" s="6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1.25">
      <c r="A30" s="66" t="s">
        <v>23</v>
      </c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6" t="s">
        <v>24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7" t="s">
        <v>25</v>
      </c>
      <c r="B32" s="68"/>
      <c r="C32" s="10" t="s">
        <v>26</v>
      </c>
      <c r="D32" s="11"/>
      <c r="E32" s="11"/>
      <c r="F32" s="11"/>
      <c r="G32" s="11"/>
      <c r="H32" s="12"/>
      <c r="I32" s="10" t="s">
        <v>27</v>
      </c>
      <c r="J32" s="11"/>
      <c r="K32" s="11"/>
      <c r="L32" s="11"/>
      <c r="M32" s="11"/>
      <c r="N32" s="12"/>
      <c r="O32" s="11" t="s">
        <v>28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9"/>
      <c r="B33" s="70"/>
      <c r="C33" s="71" t="s">
        <v>29</v>
      </c>
      <c r="D33" s="72" t="s">
        <v>30</v>
      </c>
      <c r="E33" s="72" t="s">
        <v>31</v>
      </c>
      <c r="F33" s="72" t="s">
        <v>32</v>
      </c>
      <c r="G33" s="72" t="s">
        <v>33</v>
      </c>
      <c r="H33" s="73" t="s">
        <v>34</v>
      </c>
      <c r="I33" s="71" t="s">
        <v>29</v>
      </c>
      <c r="J33" s="72" t="s">
        <v>30</v>
      </c>
      <c r="K33" s="72" t="s">
        <v>31</v>
      </c>
      <c r="L33" s="72" t="s">
        <v>32</v>
      </c>
      <c r="M33" s="72" t="s">
        <v>33</v>
      </c>
      <c r="N33" s="73" t="s">
        <v>34</v>
      </c>
      <c r="O33" s="71" t="s">
        <v>29</v>
      </c>
      <c r="P33" s="72" t="s">
        <v>30</v>
      </c>
      <c r="Q33" s="72" t="s">
        <v>31</v>
      </c>
      <c r="R33" s="72" t="s">
        <v>32</v>
      </c>
      <c r="S33" s="72" t="s">
        <v>33</v>
      </c>
      <c r="T33" s="74" t="s">
        <v>34</v>
      </c>
      <c r="U33" s="3"/>
      <c r="V33" s="3"/>
    </row>
    <row r="34" spans="1:22" ht="11.25" customHeight="1">
      <c r="A34" s="75" t="s">
        <v>2</v>
      </c>
      <c r="B34" s="76" t="s">
        <v>35</v>
      </c>
      <c r="C34" s="77"/>
      <c r="D34" s="78"/>
      <c r="E34" s="78"/>
      <c r="F34" s="78"/>
      <c r="G34" s="78"/>
      <c r="H34" s="79"/>
      <c r="I34" s="78"/>
      <c r="J34" s="80"/>
      <c r="K34" s="78"/>
      <c r="L34" s="78"/>
      <c r="M34" s="78"/>
      <c r="N34" s="79"/>
      <c r="O34" s="78"/>
      <c r="P34" s="81"/>
      <c r="Q34" s="82"/>
      <c r="R34" s="3"/>
      <c r="S34" s="3"/>
      <c r="T34" s="3"/>
      <c r="U34" s="3"/>
      <c r="V34" s="3"/>
    </row>
    <row r="35" spans="1:22" ht="10.5" customHeight="1">
      <c r="A35" s="83"/>
      <c r="B35" s="84" t="s">
        <v>36</v>
      </c>
      <c r="C35" s="85">
        <v>4733</v>
      </c>
      <c r="D35" s="30">
        <v>5991</v>
      </c>
      <c r="E35" s="30">
        <v>7883</v>
      </c>
      <c r="F35" s="30">
        <v>8548</v>
      </c>
      <c r="G35" s="30">
        <v>9186</v>
      </c>
      <c r="H35" s="86">
        <v>10707</v>
      </c>
      <c r="I35" s="87"/>
      <c r="J35" s="88"/>
      <c r="K35" s="87"/>
      <c r="L35" s="87"/>
      <c r="M35" s="87"/>
      <c r="N35" s="89"/>
      <c r="O35" s="87"/>
      <c r="P35" s="90"/>
      <c r="Q35" s="91"/>
      <c r="R35" s="3"/>
      <c r="S35" s="3"/>
      <c r="T35" s="3"/>
      <c r="U35" s="3"/>
      <c r="V35" s="3"/>
    </row>
    <row r="36" spans="1:22" ht="10.5" customHeight="1">
      <c r="A36" s="83"/>
      <c r="B36" s="92" t="s">
        <v>37</v>
      </c>
      <c r="C36" s="85">
        <v>6660</v>
      </c>
      <c r="D36" s="30">
        <v>8305</v>
      </c>
      <c r="E36" s="30">
        <v>17609</v>
      </c>
      <c r="F36" s="30">
        <v>16658</v>
      </c>
      <c r="G36" s="30">
        <v>19736</v>
      </c>
      <c r="H36" s="86">
        <v>24503</v>
      </c>
      <c r="I36" s="30">
        <f aca="true" t="shared" si="8" ref="I36:J40">+C36/4</f>
        <v>1665</v>
      </c>
      <c r="J36" s="93">
        <f t="shared" si="8"/>
        <v>2076.25</v>
      </c>
      <c r="K36" s="93">
        <f aca="true" t="shared" si="9" ref="K36:N37">+E36/4</f>
        <v>4402.25</v>
      </c>
      <c r="L36" s="93">
        <f t="shared" si="9"/>
        <v>4164.5</v>
      </c>
      <c r="M36" s="93">
        <f t="shared" si="9"/>
        <v>4934</v>
      </c>
      <c r="N36" s="94">
        <f t="shared" si="9"/>
        <v>6125.75</v>
      </c>
      <c r="O36" s="95">
        <f aca="true" t="shared" si="10" ref="O36:T40">+I36/C$9</f>
        <v>0.3091347939101374</v>
      </c>
      <c r="P36" s="95">
        <f t="shared" si="10"/>
        <v>0.3332664526484751</v>
      </c>
      <c r="Q36" s="95">
        <f t="shared" si="10"/>
        <v>0.5351628981278872</v>
      </c>
      <c r="R36" s="95">
        <f t="shared" si="10"/>
        <v>0.46334000890075655</v>
      </c>
      <c r="S36" s="95">
        <f t="shared" si="10"/>
        <v>0.503007442144969</v>
      </c>
      <c r="T36" s="95">
        <f t="shared" si="10"/>
        <v>0.51541859486748</v>
      </c>
      <c r="U36" s="3"/>
      <c r="V36" s="3"/>
    </row>
    <row r="37" spans="1:20" ht="10.5" customHeight="1">
      <c r="A37" s="83"/>
      <c r="B37" s="92" t="s">
        <v>38</v>
      </c>
      <c r="C37" s="85">
        <v>26089</v>
      </c>
      <c r="D37" s="30">
        <v>34231</v>
      </c>
      <c r="E37" s="30">
        <v>39587</v>
      </c>
      <c r="F37" s="30">
        <v>52153</v>
      </c>
      <c r="G37" s="30">
        <v>56329</v>
      </c>
      <c r="H37" s="86">
        <v>64777</v>
      </c>
      <c r="I37" s="30">
        <f t="shared" si="8"/>
        <v>6522.25</v>
      </c>
      <c r="J37" s="93">
        <f t="shared" si="8"/>
        <v>8557.75</v>
      </c>
      <c r="K37" s="93">
        <f t="shared" si="9"/>
        <v>9896.75</v>
      </c>
      <c r="L37" s="93">
        <f t="shared" si="9"/>
        <v>13038.25</v>
      </c>
      <c r="M37" s="93">
        <f t="shared" si="9"/>
        <v>14082.25</v>
      </c>
      <c r="N37" s="94">
        <f t="shared" si="9"/>
        <v>16194.25</v>
      </c>
      <c r="O37" s="95">
        <f t="shared" si="10"/>
        <v>1.2109636093575937</v>
      </c>
      <c r="P37" s="95">
        <f t="shared" si="10"/>
        <v>1.3736356340288924</v>
      </c>
      <c r="Q37" s="95">
        <f t="shared" si="10"/>
        <v>1.2031060053488938</v>
      </c>
      <c r="R37" s="95">
        <f t="shared" si="10"/>
        <v>1.4506286159323543</v>
      </c>
      <c r="S37" s="95">
        <f t="shared" si="10"/>
        <v>1.4356458354572332</v>
      </c>
      <c r="T37" s="95">
        <f t="shared" si="10"/>
        <v>1.3625788809423642</v>
      </c>
    </row>
    <row r="38" spans="1:20" ht="10.5" customHeight="1">
      <c r="A38" s="83"/>
      <c r="B38" s="96" t="s">
        <v>39</v>
      </c>
      <c r="C38" s="85">
        <v>16457</v>
      </c>
      <c r="D38" s="30">
        <v>22072</v>
      </c>
      <c r="E38" s="30">
        <v>30137</v>
      </c>
      <c r="F38" s="30">
        <v>35856</v>
      </c>
      <c r="G38" s="30">
        <v>37596</v>
      </c>
      <c r="H38" s="86">
        <v>39188</v>
      </c>
      <c r="I38" s="30">
        <f t="shared" si="8"/>
        <v>4114.25</v>
      </c>
      <c r="J38" s="93">
        <f t="shared" si="8"/>
        <v>5518</v>
      </c>
      <c r="K38" s="30">
        <f aca="true" t="shared" si="11" ref="K38:N40">+E38/4</f>
        <v>7534.25</v>
      </c>
      <c r="L38" s="30">
        <f t="shared" si="11"/>
        <v>8964</v>
      </c>
      <c r="M38" s="30">
        <f t="shared" si="11"/>
        <v>9399</v>
      </c>
      <c r="N38" s="86">
        <f t="shared" si="11"/>
        <v>9797</v>
      </c>
      <c r="O38" s="95">
        <f t="shared" si="10"/>
        <v>0.7638785740809506</v>
      </c>
      <c r="P38" s="95">
        <f t="shared" si="10"/>
        <v>0.8857142857142857</v>
      </c>
      <c r="Q38" s="95">
        <f t="shared" si="10"/>
        <v>0.9159068806224168</v>
      </c>
      <c r="R38" s="95">
        <f t="shared" si="10"/>
        <v>0.9973297730307076</v>
      </c>
      <c r="S38" s="95">
        <f t="shared" si="10"/>
        <v>0.9582016515445</v>
      </c>
      <c r="T38" s="95">
        <f t="shared" si="10"/>
        <v>0.8243163651661759</v>
      </c>
    </row>
    <row r="39" spans="1:20" ht="10.5" customHeight="1">
      <c r="A39" s="83"/>
      <c r="B39" s="92" t="s">
        <v>40</v>
      </c>
      <c r="C39" s="85">
        <v>594</v>
      </c>
      <c r="D39" s="30">
        <v>738</v>
      </c>
      <c r="E39" s="30">
        <v>1074</v>
      </c>
      <c r="F39" s="30">
        <v>1364</v>
      </c>
      <c r="G39" s="30">
        <v>1507</v>
      </c>
      <c r="H39" s="86">
        <v>1690</v>
      </c>
      <c r="I39" s="30">
        <f t="shared" si="8"/>
        <v>148.5</v>
      </c>
      <c r="J39" s="93">
        <f t="shared" si="8"/>
        <v>184.5</v>
      </c>
      <c r="K39" s="30">
        <f t="shared" si="11"/>
        <v>268.5</v>
      </c>
      <c r="L39" s="30">
        <f t="shared" si="11"/>
        <v>341</v>
      </c>
      <c r="M39" s="30">
        <f t="shared" si="11"/>
        <v>376.75</v>
      </c>
      <c r="N39" s="86">
        <f t="shared" si="11"/>
        <v>422.5</v>
      </c>
      <c r="O39" s="95">
        <f t="shared" si="10"/>
        <v>0.027571481619012253</v>
      </c>
      <c r="P39" s="95">
        <f t="shared" si="10"/>
        <v>0.02961476725521669</v>
      </c>
      <c r="Q39" s="95">
        <f t="shared" si="10"/>
        <v>0.03264040846097739</v>
      </c>
      <c r="R39" s="95">
        <f t="shared" si="10"/>
        <v>0.037939474855362705</v>
      </c>
      <c r="S39" s="95">
        <f t="shared" si="10"/>
        <v>0.038408604342950355</v>
      </c>
      <c r="T39" s="95">
        <f t="shared" si="10"/>
        <v>0.0355490113588557</v>
      </c>
    </row>
    <row r="40" spans="1:20" ht="10.5" customHeight="1">
      <c r="A40" s="83"/>
      <c r="B40" s="92" t="s">
        <v>41</v>
      </c>
      <c r="C40" s="85">
        <v>2067</v>
      </c>
      <c r="D40" s="30">
        <v>2849</v>
      </c>
      <c r="E40" s="30">
        <v>4590</v>
      </c>
      <c r="F40" s="30">
        <v>5766</v>
      </c>
      <c r="G40" s="30">
        <v>6683</v>
      </c>
      <c r="H40" s="86">
        <v>8236</v>
      </c>
      <c r="I40" s="30">
        <f t="shared" si="8"/>
        <v>516.75</v>
      </c>
      <c r="J40" s="93">
        <f t="shared" si="8"/>
        <v>712.25</v>
      </c>
      <c r="K40" s="30">
        <f t="shared" si="11"/>
        <v>1147.5</v>
      </c>
      <c r="L40" s="30">
        <f t="shared" si="11"/>
        <v>1441.5</v>
      </c>
      <c r="M40" s="30">
        <f t="shared" si="11"/>
        <v>1670.75</v>
      </c>
      <c r="N40" s="86">
        <f t="shared" si="11"/>
        <v>2059</v>
      </c>
      <c r="O40" s="95">
        <f t="shared" si="10"/>
        <v>0.09594318603787598</v>
      </c>
      <c r="P40" s="95">
        <f t="shared" si="10"/>
        <v>0.11432584269662921</v>
      </c>
      <c r="Q40" s="95">
        <f t="shared" si="10"/>
        <v>0.13949671772428884</v>
      </c>
      <c r="R40" s="95">
        <f t="shared" si="10"/>
        <v>0.16038050734312417</v>
      </c>
      <c r="S40" s="95">
        <f t="shared" si="10"/>
        <v>0.1703282699561627</v>
      </c>
      <c r="T40" s="95">
        <f t="shared" si="10"/>
        <v>0.17324358435002105</v>
      </c>
    </row>
    <row r="41" spans="1:20" ht="11.25">
      <c r="A41" s="83"/>
      <c r="B41" s="97" t="s">
        <v>42</v>
      </c>
      <c r="C41" s="85"/>
      <c r="D41" s="30"/>
      <c r="E41" s="30"/>
      <c r="F41" s="30"/>
      <c r="G41" s="98"/>
      <c r="H41" s="99"/>
      <c r="I41" s="30"/>
      <c r="J41" s="93"/>
      <c r="K41" s="30"/>
      <c r="L41" s="30"/>
      <c r="M41" s="30"/>
      <c r="N41" s="86"/>
      <c r="O41" s="95"/>
      <c r="P41" s="95"/>
      <c r="Q41" s="95"/>
      <c r="R41" s="95"/>
      <c r="S41" s="95"/>
      <c r="T41" s="95"/>
    </row>
    <row r="42" spans="1:20" ht="10.5" customHeight="1">
      <c r="A42" s="83"/>
      <c r="B42" s="84" t="s">
        <v>36</v>
      </c>
      <c r="C42" s="85">
        <v>1597</v>
      </c>
      <c r="D42" s="30">
        <v>2309</v>
      </c>
      <c r="E42" s="30">
        <v>3549</v>
      </c>
      <c r="F42" s="30">
        <v>5251</v>
      </c>
      <c r="G42" s="30">
        <v>6825</v>
      </c>
      <c r="H42" s="86">
        <v>8805</v>
      </c>
      <c r="I42" s="87"/>
      <c r="J42" s="88"/>
      <c r="K42" s="87"/>
      <c r="L42" s="87"/>
      <c r="M42" s="87"/>
      <c r="N42" s="89"/>
      <c r="O42" s="100"/>
      <c r="P42" s="101"/>
      <c r="Q42" s="100"/>
      <c r="R42" s="100"/>
      <c r="S42" s="100"/>
      <c r="T42" s="100"/>
    </row>
    <row r="43" spans="1:20" ht="10.5" customHeight="1">
      <c r="A43" s="83"/>
      <c r="B43" s="92" t="s">
        <v>43</v>
      </c>
      <c r="C43" s="85">
        <v>407</v>
      </c>
      <c r="D43" s="30">
        <v>582</v>
      </c>
      <c r="E43" s="30">
        <v>759</v>
      </c>
      <c r="F43" s="30">
        <v>799</v>
      </c>
      <c r="G43" s="30">
        <v>701</v>
      </c>
      <c r="H43" s="86">
        <v>807</v>
      </c>
      <c r="I43" s="30">
        <f aca="true" t="shared" si="12" ref="I43:K45">+C43/4</f>
        <v>101.75</v>
      </c>
      <c r="J43" s="93">
        <f t="shared" si="12"/>
        <v>145.5</v>
      </c>
      <c r="K43" s="30">
        <f t="shared" si="12"/>
        <v>189.75</v>
      </c>
      <c r="L43" s="30">
        <f aca="true" t="shared" si="13" ref="L43:N45">+F43/4</f>
        <v>199.75</v>
      </c>
      <c r="M43" s="30">
        <f t="shared" si="13"/>
        <v>175.25</v>
      </c>
      <c r="N43" s="86">
        <f t="shared" si="13"/>
        <v>201.75</v>
      </c>
      <c r="O43" s="95">
        <f aca="true" t="shared" si="14" ref="O43:T45">+I43/C$9</f>
        <v>0.01889157073895284</v>
      </c>
      <c r="P43" s="95">
        <f t="shared" si="14"/>
        <v>0.02335473515248796</v>
      </c>
      <c r="Q43" s="95">
        <f t="shared" si="14"/>
        <v>0.023067104303428156</v>
      </c>
      <c r="R43" s="95">
        <f t="shared" si="14"/>
        <v>0.022224076546506454</v>
      </c>
      <c r="S43" s="95">
        <f t="shared" si="14"/>
        <v>0.0178662452849424</v>
      </c>
      <c r="T43" s="95">
        <f t="shared" si="14"/>
        <v>0.016975178796802694</v>
      </c>
    </row>
    <row r="44" spans="1:20" ht="10.5" customHeight="1">
      <c r="A44" s="83"/>
      <c r="B44" s="92" t="s">
        <v>44</v>
      </c>
      <c r="C44" s="85">
        <v>354</v>
      </c>
      <c r="D44" s="30">
        <v>485</v>
      </c>
      <c r="E44" s="30">
        <v>715</v>
      </c>
      <c r="F44" s="30">
        <v>958</v>
      </c>
      <c r="G44" s="30">
        <v>967</v>
      </c>
      <c r="H44" s="86">
        <v>1277</v>
      </c>
      <c r="I44" s="30">
        <f t="shared" si="12"/>
        <v>88.5</v>
      </c>
      <c r="J44" s="93">
        <f t="shared" si="12"/>
        <v>121.25</v>
      </c>
      <c r="K44" s="30">
        <f t="shared" si="12"/>
        <v>178.75</v>
      </c>
      <c r="L44" s="30">
        <f t="shared" si="13"/>
        <v>239.5</v>
      </c>
      <c r="M44" s="30">
        <f t="shared" si="13"/>
        <v>241.75</v>
      </c>
      <c r="N44" s="86">
        <f t="shared" si="13"/>
        <v>319.25</v>
      </c>
      <c r="O44" s="95">
        <f t="shared" si="14"/>
        <v>0.01643148904567397</v>
      </c>
      <c r="P44" s="95">
        <f t="shared" si="14"/>
        <v>0.01946227929373997</v>
      </c>
      <c r="Q44" s="95">
        <f t="shared" si="14"/>
        <v>0.02172988086554826</v>
      </c>
      <c r="R44" s="95">
        <f t="shared" si="14"/>
        <v>0.026646639964396975</v>
      </c>
      <c r="S44" s="95">
        <f t="shared" si="14"/>
        <v>0.0246457335100418</v>
      </c>
      <c r="T44" s="95">
        <f t="shared" si="14"/>
        <v>0.026861590239798065</v>
      </c>
    </row>
    <row r="45" spans="1:20" ht="10.5" customHeight="1">
      <c r="A45" s="102"/>
      <c r="B45" s="103" t="s">
        <v>45</v>
      </c>
      <c r="C45" s="104">
        <v>210</v>
      </c>
      <c r="D45" s="43">
        <v>318</v>
      </c>
      <c r="E45" s="43">
        <v>628</v>
      </c>
      <c r="F45" s="43">
        <v>866</v>
      </c>
      <c r="G45" s="43">
        <v>876</v>
      </c>
      <c r="H45" s="105">
        <v>1051</v>
      </c>
      <c r="I45" s="43">
        <f t="shared" si="12"/>
        <v>52.5</v>
      </c>
      <c r="J45" s="106">
        <f t="shared" si="12"/>
        <v>79.5</v>
      </c>
      <c r="K45" s="43">
        <f t="shared" si="12"/>
        <v>157</v>
      </c>
      <c r="L45" s="43">
        <f t="shared" si="13"/>
        <v>216.5</v>
      </c>
      <c r="M45" s="43">
        <f t="shared" si="13"/>
        <v>219</v>
      </c>
      <c r="N45" s="105">
        <f t="shared" si="13"/>
        <v>262.75</v>
      </c>
      <c r="O45" s="107">
        <f t="shared" si="14"/>
        <v>0.009747493501671</v>
      </c>
      <c r="P45" s="107">
        <f t="shared" si="14"/>
        <v>0.012760834670947031</v>
      </c>
      <c r="Q45" s="107">
        <f t="shared" si="14"/>
        <v>0.019085825431558474</v>
      </c>
      <c r="R45" s="107">
        <f t="shared" si="14"/>
        <v>0.024087672452158433</v>
      </c>
      <c r="S45" s="107">
        <f t="shared" si="14"/>
        <v>0.02232643490671832</v>
      </c>
      <c r="T45" s="107">
        <f t="shared" si="14"/>
        <v>0.022107698779974757</v>
      </c>
    </row>
    <row r="46" spans="1:20" ht="11.25">
      <c r="A46" s="75" t="s">
        <v>3</v>
      </c>
      <c r="B46" s="76" t="s">
        <v>35</v>
      </c>
      <c r="C46" s="77"/>
      <c r="D46" s="78"/>
      <c r="E46" s="78"/>
      <c r="F46" s="78"/>
      <c r="G46" s="108"/>
      <c r="H46" s="109"/>
      <c r="I46" s="78"/>
      <c r="J46" s="80"/>
      <c r="K46" s="78"/>
      <c r="L46" s="78"/>
      <c r="M46" s="78"/>
      <c r="N46" s="79"/>
      <c r="O46" s="78"/>
      <c r="P46" s="81"/>
      <c r="Q46" s="82"/>
      <c r="R46" s="82"/>
      <c r="S46" s="82"/>
      <c r="T46" s="82"/>
    </row>
    <row r="47" spans="1:20" ht="11.25">
      <c r="A47" s="83"/>
      <c r="B47" s="84" t="s">
        <v>36</v>
      </c>
      <c r="C47" s="85">
        <v>24420</v>
      </c>
      <c r="D47" s="30">
        <v>32839</v>
      </c>
      <c r="E47" s="30">
        <v>46117</v>
      </c>
      <c r="F47" s="30">
        <v>65205</v>
      </c>
      <c r="G47" s="30">
        <v>74046</v>
      </c>
      <c r="H47" s="86">
        <v>88761</v>
      </c>
      <c r="I47" s="87"/>
      <c r="J47" s="88"/>
      <c r="K47" s="87"/>
      <c r="L47" s="87"/>
      <c r="M47" s="87"/>
      <c r="N47" s="89"/>
      <c r="O47" s="87"/>
      <c r="P47" s="90"/>
      <c r="Q47" s="91"/>
      <c r="R47" s="91"/>
      <c r="S47" s="91"/>
      <c r="T47" s="91"/>
    </row>
    <row r="48" spans="1:20" ht="10.5" customHeight="1">
      <c r="A48" s="83"/>
      <c r="B48" s="92" t="s">
        <v>37</v>
      </c>
      <c r="C48" s="85">
        <v>67536</v>
      </c>
      <c r="D48" s="30">
        <v>96021</v>
      </c>
      <c r="E48" s="30">
        <v>165571</v>
      </c>
      <c r="F48" s="30">
        <v>238480</v>
      </c>
      <c r="G48" s="30">
        <v>278480</v>
      </c>
      <c r="H48" s="86">
        <v>344478</v>
      </c>
      <c r="I48" s="30">
        <f aca="true" t="shared" si="15" ref="I48:N52">+C48/4</f>
        <v>16884</v>
      </c>
      <c r="J48" s="93">
        <f t="shared" si="15"/>
        <v>24005.25</v>
      </c>
      <c r="K48" s="30">
        <f t="shared" si="15"/>
        <v>41392.75</v>
      </c>
      <c r="L48" s="30">
        <f t="shared" si="15"/>
        <v>59620</v>
      </c>
      <c r="M48" s="30">
        <f t="shared" si="15"/>
        <v>69620</v>
      </c>
      <c r="N48" s="86">
        <f t="shared" si="15"/>
        <v>86119.5</v>
      </c>
      <c r="O48" s="95">
        <f aca="true" t="shared" si="16" ref="O48:T52">+I48/I$9</f>
        <v>0.6103680138818596</v>
      </c>
      <c r="P48" s="95">
        <f t="shared" si="16"/>
        <v>0.6988631401205275</v>
      </c>
      <c r="Q48" s="95">
        <f t="shared" si="16"/>
        <v>0.8628343026285619</v>
      </c>
      <c r="R48" s="95">
        <f t="shared" si="16"/>
        <v>1.035321084985934</v>
      </c>
      <c r="S48" s="95">
        <f t="shared" si="16"/>
        <v>1.0424496518679345</v>
      </c>
      <c r="T48" s="95">
        <f t="shared" si="16"/>
        <v>1.0537589016959108</v>
      </c>
    </row>
    <row r="49" spans="1:20" ht="10.5" customHeight="1">
      <c r="A49" s="83"/>
      <c r="B49" s="92" t="s">
        <v>38</v>
      </c>
      <c r="C49" s="85">
        <v>67746</v>
      </c>
      <c r="D49" s="30">
        <v>91263</v>
      </c>
      <c r="E49" s="30">
        <v>105898</v>
      </c>
      <c r="F49" s="30">
        <v>212442</v>
      </c>
      <c r="G49" s="30">
        <v>257907</v>
      </c>
      <c r="H49" s="86">
        <v>333202</v>
      </c>
      <c r="I49" s="30">
        <f t="shared" si="15"/>
        <v>16936.5</v>
      </c>
      <c r="J49" s="93">
        <f t="shared" si="15"/>
        <v>22815.75</v>
      </c>
      <c r="K49" s="30">
        <f t="shared" si="15"/>
        <v>26474.5</v>
      </c>
      <c r="L49" s="30">
        <f t="shared" si="15"/>
        <v>53110.5</v>
      </c>
      <c r="M49" s="30">
        <f t="shared" si="15"/>
        <v>64476.75</v>
      </c>
      <c r="N49" s="86">
        <f t="shared" si="15"/>
        <v>83300.5</v>
      </c>
      <c r="O49" s="95">
        <f t="shared" si="16"/>
        <v>0.6122659243727858</v>
      </c>
      <c r="P49" s="95">
        <f t="shared" si="16"/>
        <v>0.6642333110134211</v>
      </c>
      <c r="Q49" s="95">
        <f t="shared" si="16"/>
        <v>0.5518625059929544</v>
      </c>
      <c r="R49" s="95">
        <f t="shared" si="16"/>
        <v>0.922281457298649</v>
      </c>
      <c r="S49" s="95">
        <f t="shared" si="16"/>
        <v>0.9654375982630831</v>
      </c>
      <c r="T49" s="95">
        <f t="shared" si="16"/>
        <v>1.019265594792355</v>
      </c>
    </row>
    <row r="50" spans="1:20" ht="10.5" customHeight="1">
      <c r="A50" s="83"/>
      <c r="B50" s="96" t="s">
        <v>39</v>
      </c>
      <c r="C50" s="85">
        <v>100645</v>
      </c>
      <c r="D50" s="30">
        <v>139761</v>
      </c>
      <c r="E50" s="30">
        <v>208392</v>
      </c>
      <c r="F50" s="30">
        <v>332707</v>
      </c>
      <c r="G50" s="30">
        <v>363836</v>
      </c>
      <c r="H50" s="86">
        <v>412850</v>
      </c>
      <c r="I50" s="30">
        <f t="shared" si="15"/>
        <v>25161.25</v>
      </c>
      <c r="J50" s="93">
        <f t="shared" si="15"/>
        <v>34940.25</v>
      </c>
      <c r="K50" s="30">
        <f t="shared" si="15"/>
        <v>52098</v>
      </c>
      <c r="L50" s="30">
        <f t="shared" si="15"/>
        <v>83176.75</v>
      </c>
      <c r="M50" s="30">
        <f t="shared" si="15"/>
        <v>90959</v>
      </c>
      <c r="N50" s="86">
        <f t="shared" si="15"/>
        <v>103212.5</v>
      </c>
      <c r="O50" s="95">
        <f t="shared" si="16"/>
        <v>0.9095961969488829</v>
      </c>
      <c r="P50" s="95">
        <f t="shared" si="16"/>
        <v>1.017213019301872</v>
      </c>
      <c r="Q50" s="95">
        <f t="shared" si="16"/>
        <v>1.0859858670502158</v>
      </c>
      <c r="R50" s="95">
        <f t="shared" si="16"/>
        <v>1.4443918660785608</v>
      </c>
      <c r="S50" s="95">
        <f t="shared" si="16"/>
        <v>1.3619675076738789</v>
      </c>
      <c r="T50" s="95">
        <f t="shared" si="16"/>
        <v>1.2629089885715683</v>
      </c>
    </row>
    <row r="51" spans="1:20" ht="10.5" customHeight="1">
      <c r="A51" s="83"/>
      <c r="B51" s="92" t="s">
        <v>40</v>
      </c>
      <c r="C51" s="85">
        <v>7179</v>
      </c>
      <c r="D51" s="30">
        <v>10015</v>
      </c>
      <c r="E51" s="30">
        <v>14618</v>
      </c>
      <c r="F51" s="30">
        <v>21778</v>
      </c>
      <c r="G51" s="30">
        <v>24239</v>
      </c>
      <c r="H51" s="86">
        <v>28972</v>
      </c>
      <c r="I51" s="30">
        <f t="shared" si="15"/>
        <v>1794.75</v>
      </c>
      <c r="J51" s="93">
        <f t="shared" si="15"/>
        <v>2503.75</v>
      </c>
      <c r="K51" s="30">
        <f t="shared" si="15"/>
        <v>3654.5</v>
      </c>
      <c r="L51" s="30">
        <f t="shared" si="15"/>
        <v>5444.5</v>
      </c>
      <c r="M51" s="30">
        <f t="shared" si="15"/>
        <v>6059.75</v>
      </c>
      <c r="N51" s="86">
        <f t="shared" si="15"/>
        <v>7243</v>
      </c>
      <c r="O51" s="95">
        <f t="shared" si="16"/>
        <v>0.06488142578266214</v>
      </c>
      <c r="P51" s="95">
        <f t="shared" si="16"/>
        <v>0.07289149611342396</v>
      </c>
      <c r="Q51" s="95">
        <f t="shared" si="16"/>
        <v>0.07617826694182143</v>
      </c>
      <c r="R51" s="95">
        <f t="shared" si="16"/>
        <v>0.09454554926544646</v>
      </c>
      <c r="S51" s="95">
        <f t="shared" si="16"/>
        <v>0.09073519502882384</v>
      </c>
      <c r="T51" s="95">
        <f t="shared" si="16"/>
        <v>0.08862540684727015</v>
      </c>
    </row>
    <row r="52" spans="1:20" ht="11.25">
      <c r="A52" s="83"/>
      <c r="B52" s="92" t="s">
        <v>41</v>
      </c>
      <c r="C52" s="85">
        <v>26333</v>
      </c>
      <c r="D52" s="30">
        <v>40152</v>
      </c>
      <c r="E52" s="30">
        <v>64629</v>
      </c>
      <c r="F52" s="30">
        <v>113522</v>
      </c>
      <c r="G52" s="30">
        <v>140288</v>
      </c>
      <c r="H52" s="86">
        <v>171293</v>
      </c>
      <c r="I52" s="30">
        <f t="shared" si="15"/>
        <v>6583.25</v>
      </c>
      <c r="J52" s="93">
        <f t="shared" si="15"/>
        <v>10038</v>
      </c>
      <c r="K52" s="30">
        <f t="shared" si="15"/>
        <v>16157.25</v>
      </c>
      <c r="L52" s="30">
        <f t="shared" si="15"/>
        <v>28380.5</v>
      </c>
      <c r="M52" s="30">
        <f t="shared" si="15"/>
        <v>35072</v>
      </c>
      <c r="N52" s="86">
        <f t="shared" si="15"/>
        <v>42823.25</v>
      </c>
      <c r="O52" s="95">
        <f t="shared" si="16"/>
        <v>0.2379889378931386</v>
      </c>
      <c r="P52" s="95">
        <f t="shared" si="16"/>
        <v>0.2922355818218871</v>
      </c>
      <c r="Q52" s="95">
        <f t="shared" si="16"/>
        <v>0.3367988243386905</v>
      </c>
      <c r="R52" s="95">
        <f t="shared" si="16"/>
        <v>0.4928368006112597</v>
      </c>
      <c r="S52" s="95">
        <f t="shared" si="16"/>
        <v>0.5251478625439844</v>
      </c>
      <c r="T52" s="95">
        <f t="shared" si="16"/>
        <v>0.5239856349264616</v>
      </c>
    </row>
    <row r="53" spans="1:20" ht="11.25">
      <c r="A53" s="83"/>
      <c r="B53" s="97" t="s">
        <v>42</v>
      </c>
      <c r="C53" s="85"/>
      <c r="D53" s="30"/>
      <c r="E53" s="30"/>
      <c r="F53" s="30"/>
      <c r="G53" s="30"/>
      <c r="H53" s="86"/>
      <c r="I53" s="30"/>
      <c r="J53" s="93"/>
      <c r="K53" s="30"/>
      <c r="L53" s="30"/>
      <c r="M53" s="30"/>
      <c r="N53" s="86"/>
      <c r="O53" s="95"/>
      <c r="P53" s="95"/>
      <c r="Q53" s="95"/>
      <c r="R53" s="95"/>
      <c r="S53" s="95"/>
      <c r="T53" s="95"/>
    </row>
    <row r="54" spans="1:20" ht="10.5" customHeight="1">
      <c r="A54" s="83"/>
      <c r="B54" s="84" t="s">
        <v>36</v>
      </c>
      <c r="C54" s="85">
        <v>11168</v>
      </c>
      <c r="D54" s="30">
        <v>17140</v>
      </c>
      <c r="E54" s="30">
        <v>27269</v>
      </c>
      <c r="F54" s="30">
        <v>48776</v>
      </c>
      <c r="G54" s="30">
        <v>62691</v>
      </c>
      <c r="H54" s="86">
        <v>79490</v>
      </c>
      <c r="I54" s="87"/>
      <c r="J54" s="88"/>
      <c r="K54" s="87"/>
      <c r="L54" s="87"/>
      <c r="M54" s="87"/>
      <c r="N54" s="89"/>
      <c r="O54" s="100"/>
      <c r="P54" s="101"/>
      <c r="Q54" s="100"/>
      <c r="R54" s="100"/>
      <c r="S54" s="100"/>
      <c r="T54" s="100"/>
    </row>
    <row r="55" spans="1:20" ht="10.5" customHeight="1">
      <c r="A55" s="83"/>
      <c r="B55" s="92" t="s">
        <v>43</v>
      </c>
      <c r="C55" s="85">
        <v>2503</v>
      </c>
      <c r="D55" s="30">
        <v>3466</v>
      </c>
      <c r="E55" s="30">
        <v>5010</v>
      </c>
      <c r="F55" s="30">
        <v>6629</v>
      </c>
      <c r="G55" s="30">
        <v>5989</v>
      </c>
      <c r="H55" s="86">
        <v>6923</v>
      </c>
      <c r="I55" s="30">
        <f aca="true" t="shared" si="17" ref="I55:N57">+C55/4</f>
        <v>625.75</v>
      </c>
      <c r="J55" s="93">
        <f t="shared" si="17"/>
        <v>866.5</v>
      </c>
      <c r="K55" s="30">
        <f t="shared" si="17"/>
        <v>1252.5</v>
      </c>
      <c r="L55" s="30">
        <f t="shared" si="17"/>
        <v>1657.25</v>
      </c>
      <c r="M55" s="30">
        <f t="shared" si="17"/>
        <v>1497.25</v>
      </c>
      <c r="N55" s="86">
        <f t="shared" si="17"/>
        <v>1730.75</v>
      </c>
      <c r="O55" s="95">
        <f aca="true" t="shared" si="18" ref="O55:T57">+I55/I$9</f>
        <v>0.022621285518039186</v>
      </c>
      <c r="P55" s="95">
        <f t="shared" si="18"/>
        <v>0.02522635302337768</v>
      </c>
      <c r="Q55" s="95">
        <f t="shared" si="18"/>
        <v>0.02610843599524733</v>
      </c>
      <c r="R55" s="95">
        <f t="shared" si="18"/>
        <v>0.02877869621088459</v>
      </c>
      <c r="S55" s="95">
        <f t="shared" si="18"/>
        <v>0.02241895635247436</v>
      </c>
      <c r="T55" s="95">
        <f t="shared" si="18"/>
        <v>0.021177471061840786</v>
      </c>
    </row>
    <row r="56" spans="1:20" ht="10.5" customHeight="1">
      <c r="A56" s="83"/>
      <c r="B56" s="92" t="s">
        <v>44</v>
      </c>
      <c r="C56" s="85">
        <v>2504</v>
      </c>
      <c r="D56" s="30">
        <v>2975</v>
      </c>
      <c r="E56" s="30">
        <v>4167</v>
      </c>
      <c r="F56" s="30">
        <v>7430</v>
      </c>
      <c r="G56" s="30">
        <v>7765</v>
      </c>
      <c r="H56" s="86">
        <v>9757</v>
      </c>
      <c r="I56" s="30">
        <f t="shared" si="17"/>
        <v>626</v>
      </c>
      <c r="J56" s="93">
        <f t="shared" si="17"/>
        <v>743.75</v>
      </c>
      <c r="K56" s="30">
        <f t="shared" si="17"/>
        <v>1041.75</v>
      </c>
      <c r="L56" s="30">
        <f t="shared" si="17"/>
        <v>1857.5</v>
      </c>
      <c r="M56" s="30">
        <f t="shared" si="17"/>
        <v>1941.25</v>
      </c>
      <c r="N56" s="86">
        <f t="shared" si="17"/>
        <v>2439.25</v>
      </c>
      <c r="O56" s="95">
        <f t="shared" si="18"/>
        <v>0.022630323187043597</v>
      </c>
      <c r="P56" s="95">
        <f t="shared" si="18"/>
        <v>0.021652740982270227</v>
      </c>
      <c r="Q56" s="95">
        <f t="shared" si="18"/>
        <v>0.02171533987868176</v>
      </c>
      <c r="R56" s="95">
        <f t="shared" si="18"/>
        <v>0.0322561039141458</v>
      </c>
      <c r="S56" s="95">
        <f t="shared" si="18"/>
        <v>0.029067155798457738</v>
      </c>
      <c r="T56" s="95">
        <f t="shared" si="18"/>
        <v>0.02984668281819739</v>
      </c>
    </row>
    <row r="57" spans="1:20" ht="10.5" customHeight="1" thickBot="1">
      <c r="A57" s="110"/>
      <c r="B57" s="111" t="s">
        <v>45</v>
      </c>
      <c r="C57" s="112">
        <v>1067</v>
      </c>
      <c r="D57" s="113">
        <v>1836</v>
      </c>
      <c r="E57" s="113">
        <v>3198</v>
      </c>
      <c r="F57" s="113">
        <v>5802</v>
      </c>
      <c r="G57" s="113">
        <v>5999</v>
      </c>
      <c r="H57" s="114">
        <v>7522</v>
      </c>
      <c r="I57" s="113">
        <f t="shared" si="17"/>
        <v>266.75</v>
      </c>
      <c r="J57" s="115">
        <f t="shared" si="17"/>
        <v>459</v>
      </c>
      <c r="K57" s="113">
        <f t="shared" si="17"/>
        <v>799.5</v>
      </c>
      <c r="L57" s="113">
        <f t="shared" si="17"/>
        <v>1450.5</v>
      </c>
      <c r="M57" s="113">
        <f t="shared" si="17"/>
        <v>1499.75</v>
      </c>
      <c r="N57" s="114">
        <f t="shared" si="17"/>
        <v>1880.5</v>
      </c>
      <c r="O57" s="116">
        <f t="shared" si="18"/>
        <v>0.009643192827705878</v>
      </c>
      <c r="P57" s="116">
        <f t="shared" si="18"/>
        <v>0.013362834434772482</v>
      </c>
      <c r="Q57" s="116">
        <f t="shared" si="18"/>
        <v>0.016665624413732726</v>
      </c>
      <c r="R57" s="116">
        <f t="shared" si="18"/>
        <v>0.025188413850588686</v>
      </c>
      <c r="S57" s="116">
        <f t="shared" si="18"/>
        <v>0.022456389907913453</v>
      </c>
      <c r="T57" s="116">
        <f t="shared" si="18"/>
        <v>0.023009813278516016</v>
      </c>
    </row>
    <row r="58" spans="1:20" ht="10.5" customHeight="1" thickBot="1" thickTop="1">
      <c r="A58" s="117"/>
      <c r="B58" s="118"/>
      <c r="C58" s="30"/>
      <c r="D58" s="30"/>
      <c r="E58" s="30"/>
      <c r="F58" s="30"/>
      <c r="G58" s="30"/>
      <c r="H58" s="30"/>
      <c r="I58" s="30"/>
      <c r="J58" s="93"/>
      <c r="K58" s="30"/>
      <c r="L58" s="30"/>
      <c r="M58" s="30"/>
      <c r="N58" s="30"/>
      <c r="O58" s="95"/>
      <c r="P58" s="95"/>
      <c r="Q58" s="95"/>
      <c r="R58" s="95"/>
      <c r="S58" s="95"/>
      <c r="T58" s="95"/>
    </row>
    <row r="59" spans="1:20" ht="13.5" customHeight="1" thickTop="1">
      <c r="A59" s="119" t="s">
        <v>46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  <c r="T59" s="120"/>
    </row>
    <row r="60" spans="1:20" ht="11.25">
      <c r="A60" s="66" t="s">
        <v>35</v>
      </c>
      <c r="B60" s="24"/>
      <c r="C60" s="30"/>
      <c r="D60" s="30"/>
      <c r="E60" s="78"/>
      <c r="F60" s="78"/>
      <c r="G60" s="78"/>
      <c r="H60" s="79"/>
      <c r="I60" s="30"/>
      <c r="J60" s="93"/>
      <c r="K60" s="78"/>
      <c r="L60" s="78"/>
      <c r="M60" s="78"/>
      <c r="N60" s="79"/>
      <c r="O60" s="30"/>
      <c r="P60" s="121"/>
      <c r="Q60" s="82"/>
      <c r="R60" s="82"/>
      <c r="S60" s="122"/>
      <c r="T60" s="3"/>
    </row>
    <row r="61" spans="1:20" ht="10.5" customHeight="1">
      <c r="A61" s="92" t="s">
        <v>36</v>
      </c>
      <c r="B61" s="123"/>
      <c r="C61" s="30">
        <f aca="true" t="shared" si="19" ref="C61:S66">+C35*100/C47</f>
        <v>19.381654381654382</v>
      </c>
      <c r="D61" s="30">
        <f t="shared" si="19"/>
        <v>18.243551874295807</v>
      </c>
      <c r="E61" s="30">
        <f t="shared" si="19"/>
        <v>17.093479627902944</v>
      </c>
      <c r="F61" s="30">
        <f t="shared" si="19"/>
        <v>13.109424123916877</v>
      </c>
      <c r="G61" s="30">
        <f t="shared" si="19"/>
        <v>12.405801798881777</v>
      </c>
      <c r="H61" s="86"/>
      <c r="I61" s="87"/>
      <c r="J61" s="88"/>
      <c r="K61" s="87"/>
      <c r="L61" s="87"/>
      <c r="M61" s="87"/>
      <c r="N61" s="89"/>
      <c r="O61" s="87"/>
      <c r="P61" s="90"/>
      <c r="Q61" s="91"/>
      <c r="R61" s="3"/>
      <c r="S61" s="3"/>
      <c r="T61" s="3"/>
    </row>
    <row r="62" spans="1:20" ht="10.5" customHeight="1">
      <c r="A62" s="124" t="s">
        <v>37</v>
      </c>
      <c r="B62" s="123"/>
      <c r="C62" s="30">
        <f t="shared" si="19"/>
        <v>9.861407249466952</v>
      </c>
      <c r="D62" s="30">
        <f t="shared" si="19"/>
        <v>8.64914966517741</v>
      </c>
      <c r="E62" s="30">
        <f t="shared" si="19"/>
        <v>10.635316571138665</v>
      </c>
      <c r="F62" s="30">
        <f t="shared" si="19"/>
        <v>6.985072123448507</v>
      </c>
      <c r="G62" s="30">
        <f t="shared" si="19"/>
        <v>7.087043952887101</v>
      </c>
      <c r="H62" s="86"/>
      <c r="I62" s="30">
        <f>+I36*100/I48</f>
        <v>9.861407249466952</v>
      </c>
      <c r="J62" s="93">
        <f t="shared" si="19"/>
        <v>8.64914966517741</v>
      </c>
      <c r="K62" s="30">
        <f t="shared" si="19"/>
        <v>10.635316571138665</v>
      </c>
      <c r="L62" s="30">
        <f t="shared" si="19"/>
        <v>6.985072123448507</v>
      </c>
      <c r="M62" s="30">
        <f t="shared" si="19"/>
        <v>7.087043952887101</v>
      </c>
      <c r="N62" s="86">
        <f>+N36*100/N48</f>
        <v>7.113081241762899</v>
      </c>
      <c r="O62" s="26">
        <f t="shared" si="19"/>
        <v>50.64727949029981</v>
      </c>
      <c r="P62" s="26">
        <f t="shared" si="19"/>
        <v>47.68694090677027</v>
      </c>
      <c r="Q62" s="26">
        <f t="shared" si="19"/>
        <v>62.02383197997025</v>
      </c>
      <c r="R62" s="26">
        <f t="shared" si="19"/>
        <v>44.753266944916085</v>
      </c>
      <c r="S62" s="26">
        <f t="shared" si="19"/>
        <v>48.25244473377155</v>
      </c>
      <c r="T62" s="26">
        <f>+T36*100/T48</f>
        <v>48.91238347196589</v>
      </c>
    </row>
    <row r="63" spans="1:20" ht="10.5" customHeight="1">
      <c r="A63" s="124" t="s">
        <v>38</v>
      </c>
      <c r="B63" s="123"/>
      <c r="C63" s="30">
        <f t="shared" si="19"/>
        <v>38.510022731969414</v>
      </c>
      <c r="D63" s="30">
        <f t="shared" si="19"/>
        <v>37.508081040509296</v>
      </c>
      <c r="E63" s="30">
        <f t="shared" si="19"/>
        <v>37.38219796407864</v>
      </c>
      <c r="F63" s="30">
        <f t="shared" si="19"/>
        <v>24.54928874704625</v>
      </c>
      <c r="G63" s="30">
        <f t="shared" si="19"/>
        <v>21.840818589646656</v>
      </c>
      <c r="H63" s="86"/>
      <c r="I63" s="30">
        <f>+I37*100/I49</f>
        <v>38.510022731969414</v>
      </c>
      <c r="J63" s="93">
        <f t="shared" si="19"/>
        <v>37.508081040509296</v>
      </c>
      <c r="K63" s="30">
        <f t="shared" si="19"/>
        <v>37.38219796407864</v>
      </c>
      <c r="L63" s="30">
        <f t="shared" si="19"/>
        <v>24.54928874704625</v>
      </c>
      <c r="M63" s="30">
        <f t="shared" si="19"/>
        <v>21.840818589646656</v>
      </c>
      <c r="N63" s="86">
        <f>+N37*100/N49</f>
        <v>19.440759659305765</v>
      </c>
      <c r="O63" s="26">
        <f t="shared" si="19"/>
        <v>197.78393034009244</v>
      </c>
      <c r="P63" s="26">
        <f t="shared" si="19"/>
        <v>206.80017265817878</v>
      </c>
      <c r="Q63" s="26">
        <f t="shared" si="19"/>
        <v>218.00828871027772</v>
      </c>
      <c r="R63" s="26">
        <f t="shared" si="19"/>
        <v>157.28697616682305</v>
      </c>
      <c r="S63" s="26">
        <f t="shared" si="19"/>
        <v>148.70415633699176</v>
      </c>
      <c r="T63" s="26">
        <f>+T37*100/T49</f>
        <v>133.6824168209022</v>
      </c>
    </row>
    <row r="64" spans="1:20" ht="10.5" customHeight="1">
      <c r="A64" s="125" t="s">
        <v>39</v>
      </c>
      <c r="B64" s="123"/>
      <c r="C64" s="30">
        <f t="shared" si="19"/>
        <v>16.3515326146356</v>
      </c>
      <c r="D64" s="30">
        <f t="shared" si="19"/>
        <v>15.792674637416733</v>
      </c>
      <c r="E64" s="30">
        <f t="shared" si="19"/>
        <v>14.461687588775002</v>
      </c>
      <c r="F64" s="30">
        <f t="shared" si="19"/>
        <v>10.777050077094861</v>
      </c>
      <c r="G64" s="30">
        <f t="shared" si="19"/>
        <v>10.333227058344969</v>
      </c>
      <c r="H64" s="86"/>
      <c r="I64" s="30">
        <f t="shared" si="19"/>
        <v>16.3515326146356</v>
      </c>
      <c r="J64" s="93">
        <f t="shared" si="19"/>
        <v>15.792674637416733</v>
      </c>
      <c r="K64" s="30">
        <f t="shared" si="19"/>
        <v>14.461687588775002</v>
      </c>
      <c r="L64" s="30">
        <f t="shared" si="19"/>
        <v>10.777050077094861</v>
      </c>
      <c r="M64" s="30">
        <f t="shared" si="19"/>
        <v>10.333227058344969</v>
      </c>
      <c r="N64" s="86">
        <f>+N38*100/N50</f>
        <v>9.492067336805135</v>
      </c>
      <c r="O64" s="26">
        <f t="shared" si="19"/>
        <v>83.97996568623282</v>
      </c>
      <c r="P64" s="26">
        <f t="shared" si="19"/>
        <v>87.07264544472349</v>
      </c>
      <c r="Q64" s="26">
        <f t="shared" si="19"/>
        <v>84.33874771411416</v>
      </c>
      <c r="R64" s="26">
        <f t="shared" si="19"/>
        <v>69.0484207542929</v>
      </c>
      <c r="S64" s="26">
        <f t="shared" si="19"/>
        <v>70.3542225600539</v>
      </c>
      <c r="T64" s="26">
        <f>+T38*100/T50</f>
        <v>65.27124065357481</v>
      </c>
    </row>
    <row r="65" spans="1:20" ht="10.5" customHeight="1">
      <c r="A65" s="124" t="s">
        <v>40</v>
      </c>
      <c r="B65" s="123"/>
      <c r="C65" s="30">
        <f t="shared" si="19"/>
        <v>8.2741328875888</v>
      </c>
      <c r="D65" s="30">
        <f t="shared" si="19"/>
        <v>7.368946580129805</v>
      </c>
      <c r="E65" s="30">
        <f t="shared" si="19"/>
        <v>7.347106307292379</v>
      </c>
      <c r="F65" s="30">
        <f t="shared" si="19"/>
        <v>6.263201395904123</v>
      </c>
      <c r="G65" s="30">
        <f t="shared" si="19"/>
        <v>6.217253187012665</v>
      </c>
      <c r="H65" s="86"/>
      <c r="I65" s="30">
        <f t="shared" si="19"/>
        <v>8.2741328875888</v>
      </c>
      <c r="J65" s="93">
        <f t="shared" si="19"/>
        <v>7.368946580129805</v>
      </c>
      <c r="K65" s="30">
        <f t="shared" si="19"/>
        <v>7.347106307292379</v>
      </c>
      <c r="L65" s="30">
        <f t="shared" si="19"/>
        <v>6.263201395904123</v>
      </c>
      <c r="M65" s="30">
        <f t="shared" si="19"/>
        <v>6.217253187012665</v>
      </c>
      <c r="N65" s="86">
        <f>+N39*100/N51</f>
        <v>5.8332182797183485</v>
      </c>
      <c r="O65" s="26">
        <f t="shared" si="19"/>
        <v>42.49518454075035</v>
      </c>
      <c r="P65" s="26">
        <f t="shared" si="19"/>
        <v>40.6285627738168</v>
      </c>
      <c r="Q65" s="26">
        <f t="shared" si="19"/>
        <v>42.84740224650345</v>
      </c>
      <c r="R65" s="26">
        <f t="shared" si="19"/>
        <v>40.12825051007286</v>
      </c>
      <c r="S65" s="26">
        <f t="shared" si="19"/>
        <v>42.330436751416144</v>
      </c>
      <c r="T65" s="26">
        <f>+T39*100/T51</f>
        <v>40.111535307384244</v>
      </c>
    </row>
    <row r="66" spans="1:20" ht="10.5" customHeight="1">
      <c r="A66" s="124" t="s">
        <v>41</v>
      </c>
      <c r="B66" s="123"/>
      <c r="C66" s="30">
        <f t="shared" si="19"/>
        <v>7.849466448942391</v>
      </c>
      <c r="D66" s="30">
        <f t="shared" si="19"/>
        <v>7.095536959553696</v>
      </c>
      <c r="E66" s="30">
        <f t="shared" si="19"/>
        <v>7.1020749199275865</v>
      </c>
      <c r="F66" s="30">
        <f t="shared" si="19"/>
        <v>5.0791916985253955</v>
      </c>
      <c r="G66" s="30">
        <f t="shared" si="19"/>
        <v>4.763771669708029</v>
      </c>
      <c r="H66" s="86"/>
      <c r="I66" s="30">
        <f t="shared" si="19"/>
        <v>7.849466448942391</v>
      </c>
      <c r="J66" s="93">
        <f t="shared" si="19"/>
        <v>7.095536959553696</v>
      </c>
      <c r="K66" s="30">
        <f t="shared" si="19"/>
        <v>7.1020749199275865</v>
      </c>
      <c r="L66" s="30">
        <f t="shared" si="19"/>
        <v>5.0791916985253955</v>
      </c>
      <c r="M66" s="30">
        <f t="shared" si="19"/>
        <v>4.763771669708029</v>
      </c>
      <c r="N66" s="86">
        <f>+N40*100/N52</f>
        <v>4.808135767369361</v>
      </c>
      <c r="O66" s="26">
        <f t="shared" si="19"/>
        <v>40.31413681965177</v>
      </c>
      <c r="P66" s="26">
        <f t="shared" si="19"/>
        <v>39.12112343879774</v>
      </c>
      <c r="Q66" s="26">
        <f t="shared" si="19"/>
        <v>41.41840993601825</v>
      </c>
      <c r="R66" s="26">
        <f t="shared" si="19"/>
        <v>32.54231565991138</v>
      </c>
      <c r="S66" s="26">
        <f t="shared" si="19"/>
        <v>32.43434508731275</v>
      </c>
      <c r="T66" s="26">
        <f>+T40*100/T52</f>
        <v>33.06265912696916</v>
      </c>
    </row>
    <row r="67" spans="1:20" ht="11.25">
      <c r="A67" s="97" t="s">
        <v>42</v>
      </c>
      <c r="B67" s="123"/>
      <c r="C67" s="30"/>
      <c r="D67" s="30"/>
      <c r="E67" s="30"/>
      <c r="F67" s="30"/>
      <c r="G67" s="30"/>
      <c r="H67" s="86"/>
      <c r="I67" s="30"/>
      <c r="J67" s="93"/>
      <c r="K67" s="30"/>
      <c r="L67" s="30"/>
      <c r="M67" s="30"/>
      <c r="N67" s="86"/>
      <c r="O67" s="26"/>
      <c r="P67" s="26"/>
      <c r="Q67" s="26"/>
      <c r="R67" s="26"/>
      <c r="S67" s="26"/>
      <c r="T67" s="26"/>
    </row>
    <row r="68" spans="1:20" ht="10.5" customHeight="1">
      <c r="A68" s="92" t="s">
        <v>36</v>
      </c>
      <c r="B68" s="123"/>
      <c r="C68" s="30">
        <f>+C42*100/C54</f>
        <v>14.299785100286533</v>
      </c>
      <c r="D68" s="30">
        <f>+D42*100/D54</f>
        <v>13.471411901983664</v>
      </c>
      <c r="E68" s="30">
        <f>+E42*100/E54</f>
        <v>13.014778686420478</v>
      </c>
      <c r="F68" s="30">
        <f>+F42*100/F54</f>
        <v>10.765540429719534</v>
      </c>
      <c r="G68" s="30">
        <f>+G42*100/G54</f>
        <v>10.886730152653492</v>
      </c>
      <c r="H68" s="86"/>
      <c r="I68" s="87"/>
      <c r="J68" s="88"/>
      <c r="K68" s="87"/>
      <c r="L68" s="87"/>
      <c r="M68" s="87"/>
      <c r="N68" s="89"/>
      <c r="O68" s="126"/>
      <c r="P68" s="127"/>
      <c r="Q68" s="126"/>
      <c r="R68" s="126"/>
      <c r="S68" s="126"/>
      <c r="T68" s="126"/>
    </row>
    <row r="69" spans="1:20" ht="10.5" customHeight="1">
      <c r="A69" s="124" t="s">
        <v>43</v>
      </c>
      <c r="B69" s="123"/>
      <c r="C69" s="30">
        <f aca="true" t="shared" si="20" ref="C69:S71">+C43*100/C55</f>
        <v>16.260487415101878</v>
      </c>
      <c r="D69" s="30">
        <f t="shared" si="20"/>
        <v>16.791690709751876</v>
      </c>
      <c r="E69" s="30">
        <f t="shared" si="20"/>
        <v>15.149700598802395</v>
      </c>
      <c r="F69" s="30">
        <f t="shared" si="20"/>
        <v>12.053100015085231</v>
      </c>
      <c r="G69" s="30">
        <f>+G43*100/G55</f>
        <v>11.704792118884622</v>
      </c>
      <c r="H69" s="86"/>
      <c r="I69" s="30">
        <f t="shared" si="20"/>
        <v>16.260487415101878</v>
      </c>
      <c r="J69" s="93">
        <f t="shared" si="20"/>
        <v>16.791690709751876</v>
      </c>
      <c r="K69" s="30">
        <f t="shared" si="20"/>
        <v>15.149700598802395</v>
      </c>
      <c r="L69" s="30">
        <f t="shared" si="20"/>
        <v>12.053100015085231</v>
      </c>
      <c r="M69" s="30">
        <f t="shared" si="20"/>
        <v>11.704792118884622</v>
      </c>
      <c r="N69" s="86">
        <f>+N43*100/N55</f>
        <v>11.656796186624296</v>
      </c>
      <c r="O69" s="26">
        <f t="shared" si="20"/>
        <v>83.51236592583516</v>
      </c>
      <c r="P69" s="26">
        <f t="shared" si="20"/>
        <v>92.58070372219376</v>
      </c>
      <c r="Q69" s="26">
        <f t="shared" si="20"/>
        <v>88.35115327332205</v>
      </c>
      <c r="R69" s="26">
        <f t="shared" si="20"/>
        <v>77.2240562381729</v>
      </c>
      <c r="S69" s="26">
        <f t="shared" si="20"/>
        <v>79.69258249155973</v>
      </c>
      <c r="T69" s="26">
        <f>+T43*100/T55</f>
        <v>80.15677956651723</v>
      </c>
    </row>
    <row r="70" spans="1:20" ht="10.5" customHeight="1">
      <c r="A70" s="124" t="s">
        <v>44</v>
      </c>
      <c r="B70" s="123"/>
      <c r="C70" s="30">
        <f t="shared" si="20"/>
        <v>14.13738019169329</v>
      </c>
      <c r="D70" s="30">
        <f t="shared" si="20"/>
        <v>16.30252100840336</v>
      </c>
      <c r="E70" s="30">
        <f t="shared" si="20"/>
        <v>17.158627309815216</v>
      </c>
      <c r="F70" s="30">
        <f t="shared" si="20"/>
        <v>12.893674293405114</v>
      </c>
      <c r="G70" s="30">
        <f>+G44*100/G56</f>
        <v>12.453316162266582</v>
      </c>
      <c r="H70" s="86"/>
      <c r="I70" s="30">
        <f t="shared" si="20"/>
        <v>14.13738019169329</v>
      </c>
      <c r="J70" s="93">
        <f t="shared" si="20"/>
        <v>16.30252100840336</v>
      </c>
      <c r="K70" s="30">
        <f t="shared" si="20"/>
        <v>17.158627309815216</v>
      </c>
      <c r="L70" s="30">
        <f t="shared" si="20"/>
        <v>12.893674293405114</v>
      </c>
      <c r="M70" s="30">
        <f t="shared" si="20"/>
        <v>12.453316162266582</v>
      </c>
      <c r="N70" s="86">
        <f>+N44*100/N56</f>
        <v>13.088039356359536</v>
      </c>
      <c r="O70" s="26">
        <f t="shared" si="20"/>
        <v>72.60828274463792</v>
      </c>
      <c r="P70" s="26">
        <f t="shared" si="20"/>
        <v>89.8836748182419</v>
      </c>
      <c r="Q70" s="26">
        <f t="shared" si="20"/>
        <v>100.06696182029725</v>
      </c>
      <c r="R70" s="26">
        <f t="shared" si="20"/>
        <v>82.6096047908352</v>
      </c>
      <c r="S70" s="26">
        <f t="shared" si="20"/>
        <v>84.78894075817858</v>
      </c>
      <c r="T70" s="26">
        <f>+T44*100/T56</f>
        <v>89.99857841294401</v>
      </c>
    </row>
    <row r="71" spans="1:20" ht="10.5" customHeight="1">
      <c r="A71" s="128" t="s">
        <v>45</v>
      </c>
      <c r="B71" s="129"/>
      <c r="C71" s="43">
        <f t="shared" si="20"/>
        <v>19.681349578256796</v>
      </c>
      <c r="D71" s="43">
        <f t="shared" si="20"/>
        <v>17.320261437908496</v>
      </c>
      <c r="E71" s="43">
        <f t="shared" si="20"/>
        <v>19.63727329580988</v>
      </c>
      <c r="F71" s="43">
        <f t="shared" si="20"/>
        <v>14.92588762495691</v>
      </c>
      <c r="G71" s="43">
        <f>+G45*100/G57</f>
        <v>14.602433738956492</v>
      </c>
      <c r="H71" s="105"/>
      <c r="I71" s="43">
        <f t="shared" si="20"/>
        <v>19.681349578256796</v>
      </c>
      <c r="J71" s="106">
        <f t="shared" si="20"/>
        <v>17.320261437908496</v>
      </c>
      <c r="K71" s="43">
        <f t="shared" si="20"/>
        <v>19.63727329580988</v>
      </c>
      <c r="L71" s="43">
        <f t="shared" si="20"/>
        <v>14.92588762495691</v>
      </c>
      <c r="M71" s="43">
        <f t="shared" si="20"/>
        <v>14.602433738956492</v>
      </c>
      <c r="N71" s="105">
        <f>+N45*100/N57</f>
        <v>13.972347779845785</v>
      </c>
      <c r="O71" s="39">
        <f t="shared" si="20"/>
        <v>101.08159896653166</v>
      </c>
      <c r="P71" s="39">
        <f t="shared" si="20"/>
        <v>95.49496952338987</v>
      </c>
      <c r="Q71" s="39">
        <f t="shared" si="20"/>
        <v>114.52211424992554</v>
      </c>
      <c r="R71" s="39">
        <f t="shared" si="20"/>
        <v>95.62996937814515</v>
      </c>
      <c r="S71" s="39">
        <f t="shared" si="20"/>
        <v>99.42130056643994</v>
      </c>
      <c r="T71" s="39">
        <f>+T45*100/T57</f>
        <v>96.07943581452895</v>
      </c>
    </row>
    <row r="72" spans="1:20" ht="12.75" customHeight="1">
      <c r="A72" s="130" t="s">
        <v>47</v>
      </c>
      <c r="B72" s="118"/>
      <c r="C72" s="30"/>
      <c r="D72" s="30"/>
      <c r="E72" s="30"/>
      <c r="F72" s="30"/>
      <c r="G72" s="30"/>
      <c r="H72" s="30"/>
      <c r="I72" s="30"/>
      <c r="J72" s="93"/>
      <c r="K72" s="30"/>
      <c r="L72" s="30"/>
      <c r="M72" s="30"/>
      <c r="N72" s="30"/>
      <c r="O72" s="95"/>
      <c r="P72" s="95"/>
      <c r="Q72" s="95"/>
      <c r="R72" s="3"/>
      <c r="S72" s="3"/>
      <c r="T72" s="3"/>
    </row>
    <row r="73" spans="1:20" ht="10.5" customHeight="1">
      <c r="A73" s="61" t="s">
        <v>48</v>
      </c>
      <c r="B73" s="118"/>
      <c r="C73" s="30"/>
      <c r="D73" s="30"/>
      <c r="E73" s="30"/>
      <c r="F73" s="30"/>
      <c r="G73" s="30"/>
      <c r="H73" s="30"/>
      <c r="I73" s="30"/>
      <c r="J73" s="93"/>
      <c r="K73" s="30"/>
      <c r="L73" s="30"/>
      <c r="M73" s="30"/>
      <c r="N73" s="30"/>
      <c r="O73" s="95"/>
      <c r="P73" s="95"/>
      <c r="Q73" s="95"/>
      <c r="R73" s="3"/>
      <c r="S73" s="3"/>
      <c r="T73" s="3"/>
    </row>
    <row r="74" spans="1:20" ht="10.5" customHeight="1">
      <c r="A74" s="61" t="s">
        <v>49</v>
      </c>
      <c r="B74" s="118"/>
      <c r="C74" s="30"/>
      <c r="D74" s="30"/>
      <c r="E74" s="30"/>
      <c r="F74" s="30"/>
      <c r="G74" s="30"/>
      <c r="H74" s="30"/>
      <c r="I74" s="30"/>
      <c r="J74" s="93"/>
      <c r="K74" s="30"/>
      <c r="L74" s="30"/>
      <c r="M74" s="30"/>
      <c r="N74" s="30"/>
      <c r="O74" s="95"/>
      <c r="P74" s="95"/>
      <c r="Q74" s="95"/>
      <c r="R74" s="3"/>
      <c r="S74" s="3"/>
      <c r="T74" s="3"/>
    </row>
    <row r="75" spans="1:20" ht="10.5" customHeight="1">
      <c r="A75" s="61"/>
      <c r="B75" s="118"/>
      <c r="C75" s="30"/>
      <c r="D75" s="30"/>
      <c r="E75" s="30"/>
      <c r="F75" s="30"/>
      <c r="G75" s="30"/>
      <c r="H75" s="30"/>
      <c r="I75" s="30"/>
      <c r="J75" s="93"/>
      <c r="K75" s="30"/>
      <c r="L75" s="30"/>
      <c r="M75" s="30"/>
      <c r="N75" s="30"/>
      <c r="O75" s="95"/>
      <c r="P75" s="95"/>
      <c r="Q75" s="95"/>
      <c r="R75" s="3"/>
      <c r="S75" s="3"/>
      <c r="T75" s="3"/>
    </row>
    <row r="76" spans="1:20" ht="10.5" customHeight="1">
      <c r="A76" s="61"/>
      <c r="B76" s="118"/>
      <c r="C76" s="30"/>
      <c r="D76" s="30"/>
      <c r="E76" s="30"/>
      <c r="F76" s="30"/>
      <c r="G76" s="30"/>
      <c r="H76" s="30"/>
      <c r="I76" s="30"/>
      <c r="J76" s="93"/>
      <c r="K76" s="30"/>
      <c r="L76" s="30"/>
      <c r="M76" s="30"/>
      <c r="N76" s="30"/>
      <c r="O76" s="95"/>
      <c r="P76" s="95"/>
      <c r="Q76" s="95"/>
      <c r="R76" s="3"/>
      <c r="S76" s="3"/>
      <c r="T76" s="3"/>
    </row>
    <row r="77" spans="1:20" ht="11.25">
      <c r="A77" s="66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6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7" t="s">
        <v>25</v>
      </c>
      <c r="B79" s="68"/>
      <c r="C79" s="10" t="s">
        <v>52</v>
      </c>
      <c r="D79" s="11"/>
      <c r="E79" s="11"/>
      <c r="F79" s="11"/>
      <c r="G79" s="11"/>
      <c r="H79" s="12"/>
      <c r="I79" s="10" t="s">
        <v>53</v>
      </c>
      <c r="J79" s="11"/>
      <c r="K79" s="11"/>
      <c r="L79" s="11"/>
      <c r="M79" s="11"/>
      <c r="N79" s="12"/>
      <c r="O79" s="10" t="s">
        <v>54</v>
      </c>
      <c r="P79" s="11"/>
      <c r="Q79" s="11"/>
      <c r="R79" s="11"/>
      <c r="S79" s="11"/>
      <c r="T79" s="11"/>
    </row>
    <row r="80" spans="1:20" ht="18" customHeight="1">
      <c r="A80" s="69"/>
      <c r="B80" s="70"/>
      <c r="C80" s="71" t="s">
        <v>29</v>
      </c>
      <c r="D80" s="72" t="s">
        <v>30</v>
      </c>
      <c r="E80" s="72" t="s">
        <v>31</v>
      </c>
      <c r="F80" s="72" t="s">
        <v>32</v>
      </c>
      <c r="G80" s="72" t="s">
        <v>33</v>
      </c>
      <c r="H80" s="73" t="s">
        <v>34</v>
      </c>
      <c r="I80" s="71" t="s">
        <v>29</v>
      </c>
      <c r="J80" s="72" t="s">
        <v>30</v>
      </c>
      <c r="K80" s="72" t="s">
        <v>31</v>
      </c>
      <c r="L80" s="72" t="s">
        <v>32</v>
      </c>
      <c r="M80" s="72" t="s">
        <v>33</v>
      </c>
      <c r="N80" s="73" t="s">
        <v>34</v>
      </c>
      <c r="O80" s="71" t="s">
        <v>29</v>
      </c>
      <c r="P80" s="72" t="s">
        <v>30</v>
      </c>
      <c r="Q80" s="72" t="s">
        <v>31</v>
      </c>
      <c r="R80" s="72" t="s">
        <v>32</v>
      </c>
      <c r="S80" s="72" t="s">
        <v>33</v>
      </c>
      <c r="T80" s="74" t="s">
        <v>34</v>
      </c>
    </row>
    <row r="81" spans="1:20" ht="11.25" customHeight="1">
      <c r="A81" s="131" t="s">
        <v>2</v>
      </c>
      <c r="B81" s="132"/>
      <c r="C81" s="133"/>
      <c r="D81" s="134"/>
      <c r="E81" s="134"/>
      <c r="F81" s="134"/>
      <c r="G81" s="134"/>
      <c r="H81" s="135"/>
      <c r="I81" s="134"/>
      <c r="J81" s="134"/>
      <c r="K81" s="134"/>
      <c r="L81" s="134"/>
      <c r="M81" s="134"/>
      <c r="N81" s="135"/>
      <c r="O81" s="134"/>
      <c r="P81" s="134"/>
      <c r="Q81" s="134"/>
      <c r="R81" s="134"/>
      <c r="S81" s="134"/>
      <c r="T81" s="3"/>
    </row>
    <row r="82" spans="1:20" ht="11.25" customHeight="1">
      <c r="A82" s="92" t="s">
        <v>55</v>
      </c>
      <c r="B82" s="3"/>
      <c r="C82" s="85">
        <v>3146</v>
      </c>
      <c r="D82" s="30">
        <v>4025</v>
      </c>
      <c r="E82" s="30">
        <v>5349</v>
      </c>
      <c r="F82" s="30">
        <v>6509</v>
      </c>
      <c r="G82" s="30">
        <v>7177</v>
      </c>
      <c r="H82" s="86">
        <v>8489</v>
      </c>
      <c r="I82" s="136"/>
      <c r="J82" s="136"/>
      <c r="K82" s="136"/>
      <c r="L82" s="136"/>
      <c r="M82" s="136"/>
      <c r="N82" s="137"/>
      <c r="O82" s="136"/>
      <c r="P82" s="136"/>
      <c r="Q82" s="136"/>
      <c r="R82" s="136"/>
      <c r="S82" s="136"/>
      <c r="T82" s="3"/>
    </row>
    <row r="83" spans="1:20" ht="11.25" customHeight="1">
      <c r="A83" s="124" t="s">
        <v>56</v>
      </c>
      <c r="B83" s="3"/>
      <c r="C83" s="85">
        <v>2525</v>
      </c>
      <c r="D83" s="30">
        <v>3196</v>
      </c>
      <c r="E83" s="30">
        <v>3520</v>
      </c>
      <c r="F83" s="30">
        <v>4250</v>
      </c>
      <c r="G83" s="30">
        <v>4419</v>
      </c>
      <c r="H83" s="86">
        <v>5294</v>
      </c>
      <c r="I83" s="30">
        <f aca="true" t="shared" si="21" ref="I83:N84">+C83/4</f>
        <v>631.25</v>
      </c>
      <c r="J83" s="30">
        <f>+D83/4</f>
        <v>799</v>
      </c>
      <c r="K83" s="30">
        <f>+E83/4</f>
        <v>880</v>
      </c>
      <c r="L83" s="30">
        <f>+F83/4</f>
        <v>1062.5</v>
      </c>
      <c r="M83" s="30">
        <f>+G83/4</f>
        <v>1104.75</v>
      </c>
      <c r="N83" s="86">
        <f>+H83/4</f>
        <v>1323.5</v>
      </c>
      <c r="O83" s="138">
        <f aca="true" t="shared" si="22" ref="O83:T83">+I83/C$9</f>
        <v>0.1172020051986632</v>
      </c>
      <c r="P83" s="138">
        <f t="shared" si="22"/>
        <v>0.12825040128410914</v>
      </c>
      <c r="Q83" s="138">
        <f t="shared" si="22"/>
        <v>0.10697787503039144</v>
      </c>
      <c r="R83" s="138">
        <f t="shared" si="22"/>
        <v>0.11821317311971517</v>
      </c>
      <c r="S83" s="138">
        <f t="shared" si="22"/>
        <v>0.11262615964930166</v>
      </c>
      <c r="T83" s="138">
        <f t="shared" si="22"/>
        <v>0.11135885570046276</v>
      </c>
    </row>
    <row r="84" spans="1:20" ht="11.25" customHeight="1">
      <c r="A84" s="128" t="s">
        <v>57</v>
      </c>
      <c r="B84" s="139"/>
      <c r="C84" s="104">
        <v>5457</v>
      </c>
      <c r="D84" s="43">
        <v>7061</v>
      </c>
      <c r="E84" s="43">
        <v>8152</v>
      </c>
      <c r="F84" s="43">
        <v>10547</v>
      </c>
      <c r="G84" s="43">
        <v>12036</v>
      </c>
      <c r="H84" s="105">
        <v>14821</v>
      </c>
      <c r="I84" s="43">
        <f t="shared" si="21"/>
        <v>1364.25</v>
      </c>
      <c r="J84" s="43">
        <f t="shared" si="21"/>
        <v>1765.25</v>
      </c>
      <c r="K84" s="43">
        <f t="shared" si="21"/>
        <v>2038</v>
      </c>
      <c r="L84" s="43">
        <f t="shared" si="21"/>
        <v>2636.75</v>
      </c>
      <c r="M84" s="43">
        <f t="shared" si="21"/>
        <v>3009</v>
      </c>
      <c r="N84" s="105">
        <f t="shared" si="21"/>
        <v>3705.25</v>
      </c>
      <c r="O84" s="140">
        <f>+I84/C$9</f>
        <v>0.25329558113627926</v>
      </c>
      <c r="P84" s="140">
        <f>+J84/D$9</f>
        <v>0.283346709470305</v>
      </c>
      <c r="Q84" s="140">
        <f>+K84/E$9</f>
        <v>0.24775103330902018</v>
      </c>
      <c r="R84" s="140">
        <f>+M84/G$9</f>
        <v>0.30675909878682844</v>
      </c>
      <c r="S84" s="140">
        <f>+M84/G$9</f>
        <v>0.30675909878682844</v>
      </c>
      <c r="T84" s="140">
        <f>+N84/H$9</f>
        <v>0.3117585191417753</v>
      </c>
    </row>
    <row r="85" spans="1:20" ht="11.25" customHeight="1">
      <c r="A85" s="141" t="s">
        <v>58</v>
      </c>
      <c r="B85" s="92"/>
      <c r="C85" s="85"/>
      <c r="D85" s="30"/>
      <c r="E85" s="30"/>
      <c r="F85" s="30"/>
      <c r="G85" s="98"/>
      <c r="H85" s="99"/>
      <c r="I85" s="142"/>
      <c r="J85" s="142"/>
      <c r="K85" s="142"/>
      <c r="L85" s="142"/>
      <c r="M85" s="142"/>
      <c r="N85" s="143"/>
      <c r="O85" s="142"/>
      <c r="P85" s="142"/>
      <c r="Q85" s="142"/>
      <c r="R85" s="142"/>
      <c r="S85" s="3"/>
      <c r="T85" s="3"/>
    </row>
    <row r="86" spans="1:20" ht="11.25" customHeight="1">
      <c r="A86" s="92" t="s">
        <v>55</v>
      </c>
      <c r="B86" s="3"/>
      <c r="C86" s="85">
        <v>16752</v>
      </c>
      <c r="D86" s="30">
        <v>23070</v>
      </c>
      <c r="E86" s="30">
        <v>32971</v>
      </c>
      <c r="F86" s="30">
        <v>52713</v>
      </c>
      <c r="G86" s="30">
        <v>60860</v>
      </c>
      <c r="H86" s="86">
        <v>73868</v>
      </c>
      <c r="I86" s="136"/>
      <c r="J86" s="136"/>
      <c r="K86" s="136"/>
      <c r="L86" s="136"/>
      <c r="M86" s="136"/>
      <c r="N86" s="137"/>
      <c r="O86" s="144"/>
      <c r="P86" s="144"/>
      <c r="Q86" s="144"/>
      <c r="R86" s="144"/>
      <c r="S86" s="3"/>
      <c r="T86" s="3"/>
    </row>
    <row r="87" spans="1:20" ht="11.25" customHeight="1">
      <c r="A87" s="124" t="s">
        <v>56</v>
      </c>
      <c r="B87" s="3"/>
      <c r="C87" s="85">
        <v>12657</v>
      </c>
      <c r="D87" s="30">
        <v>17143</v>
      </c>
      <c r="E87" s="30">
        <v>21286</v>
      </c>
      <c r="F87" s="30">
        <v>35753</v>
      </c>
      <c r="G87" s="30">
        <v>39200</v>
      </c>
      <c r="H87" s="86">
        <v>45728</v>
      </c>
      <c r="I87" s="145">
        <f aca="true" t="shared" si="23" ref="I87:N88">+C87/4</f>
        <v>3164.25</v>
      </c>
      <c r="J87" s="145">
        <f t="shared" si="23"/>
        <v>4285.75</v>
      </c>
      <c r="K87" s="145">
        <f t="shared" si="23"/>
        <v>5321.5</v>
      </c>
      <c r="L87" s="26">
        <f t="shared" si="23"/>
        <v>8938.25</v>
      </c>
      <c r="M87" s="26">
        <f t="shared" si="23"/>
        <v>9800</v>
      </c>
      <c r="N87" s="146">
        <f t="shared" si="23"/>
        <v>11432</v>
      </c>
      <c r="O87" s="138">
        <f aca="true" t="shared" si="24" ref="O87:Q88">+I87/I$9</f>
        <v>0.11438977658882221</v>
      </c>
      <c r="P87" s="138">
        <f t="shared" si="24"/>
        <v>0.12477073568371713</v>
      </c>
      <c r="Q87" s="138">
        <f>+K87/K$9</f>
        <v>0.11092697975944803</v>
      </c>
      <c r="R87" s="138">
        <f>+L87/L$9</f>
        <v>0.15521567742159553</v>
      </c>
      <c r="S87" s="138">
        <f>+M87/M$9</f>
        <v>0.14673953732125478</v>
      </c>
      <c r="T87" s="138">
        <f>+N87/N$9</f>
        <v>0.1398820448816778</v>
      </c>
    </row>
    <row r="88" spans="1:20" ht="11.25" customHeight="1" thickBot="1">
      <c r="A88" s="147" t="s">
        <v>57</v>
      </c>
      <c r="B88" s="148"/>
      <c r="C88" s="112">
        <v>40942</v>
      </c>
      <c r="D88" s="113">
        <v>56584</v>
      </c>
      <c r="E88" s="113">
        <v>76424</v>
      </c>
      <c r="F88" s="113">
        <v>121227</v>
      </c>
      <c r="G88" s="113">
        <v>134806</v>
      </c>
      <c r="H88" s="114">
        <v>160606</v>
      </c>
      <c r="I88" s="113">
        <f t="shared" si="23"/>
        <v>10235.5</v>
      </c>
      <c r="J88" s="113">
        <f t="shared" si="23"/>
        <v>14146</v>
      </c>
      <c r="K88" s="113">
        <f t="shared" si="23"/>
        <v>19106</v>
      </c>
      <c r="L88" s="113">
        <f t="shared" si="23"/>
        <v>30306.75</v>
      </c>
      <c r="M88" s="113">
        <f t="shared" si="23"/>
        <v>33701.5</v>
      </c>
      <c r="N88" s="114">
        <f t="shared" si="23"/>
        <v>40151.5</v>
      </c>
      <c r="O88" s="149">
        <f t="shared" si="24"/>
        <v>0.3700202443785699</v>
      </c>
      <c r="P88" s="149">
        <f t="shared" si="24"/>
        <v>0.41183149436664823</v>
      </c>
      <c r="Q88" s="149">
        <f t="shared" si="24"/>
        <v>0.3982656911179205</v>
      </c>
      <c r="R88" s="149">
        <f>+L88/L$9</f>
        <v>0.5262867710901955</v>
      </c>
      <c r="S88" s="149">
        <f>+M88/M$9</f>
        <v>0.5046267874522722</v>
      </c>
      <c r="T88" s="149">
        <f>+N88/N$9</f>
        <v>0.4912940802192693</v>
      </c>
    </row>
    <row r="89" spans="1:20" ht="13.5" customHeight="1" thickTop="1">
      <c r="A89" s="119" t="s">
        <v>46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3"/>
      <c r="T89" s="3"/>
    </row>
    <row r="90" spans="1:20" ht="11.25" customHeight="1">
      <c r="A90" s="92" t="s">
        <v>55</v>
      </c>
      <c r="B90" s="3"/>
      <c r="C90" s="85">
        <f aca="true" t="shared" si="25" ref="C90:Q92">+C82*100/C86</f>
        <v>18.77984718242598</v>
      </c>
      <c r="D90" s="30">
        <f t="shared" si="25"/>
        <v>17.446900736887734</v>
      </c>
      <c r="E90" s="78">
        <f t="shared" si="25"/>
        <v>16.223347790482546</v>
      </c>
      <c r="F90" s="78">
        <f t="shared" si="25"/>
        <v>12.347997647639103</v>
      </c>
      <c r="G90" s="78">
        <f aca="true" t="shared" si="26" ref="G90:H92">+G82*100/G86</f>
        <v>11.792638843246795</v>
      </c>
      <c r="H90" s="79">
        <f t="shared" si="26"/>
        <v>11.492121080846916</v>
      </c>
      <c r="I90" s="136"/>
      <c r="J90" s="136"/>
      <c r="K90" s="150"/>
      <c r="L90" s="150"/>
      <c r="M90" s="150"/>
      <c r="N90" s="151"/>
      <c r="O90" s="136"/>
      <c r="P90" s="136"/>
      <c r="Q90" s="136"/>
      <c r="R90" s="150"/>
      <c r="S90" s="150"/>
      <c r="T90" s="150"/>
    </row>
    <row r="91" spans="1:20" ht="11.25" customHeight="1">
      <c r="A91" s="92" t="s">
        <v>56</v>
      </c>
      <c r="B91" s="3"/>
      <c r="C91" s="85">
        <f t="shared" si="25"/>
        <v>19.949435095204233</v>
      </c>
      <c r="D91" s="30">
        <f t="shared" si="25"/>
        <v>18.643177973516888</v>
      </c>
      <c r="E91" s="30">
        <f t="shared" si="25"/>
        <v>16.536690782674057</v>
      </c>
      <c r="F91" s="30">
        <f t="shared" si="25"/>
        <v>11.887114368025061</v>
      </c>
      <c r="G91" s="30">
        <f t="shared" si="26"/>
        <v>11.27295918367347</v>
      </c>
      <c r="H91" s="86">
        <f t="shared" si="26"/>
        <v>11.577151854443667</v>
      </c>
      <c r="I91" s="145">
        <f t="shared" si="25"/>
        <v>19.949435095204233</v>
      </c>
      <c r="J91" s="145">
        <f t="shared" si="25"/>
        <v>18.643177973516888</v>
      </c>
      <c r="K91" s="145">
        <f t="shared" si="25"/>
        <v>16.536690782674057</v>
      </c>
      <c r="L91" s="145">
        <f aca="true" t="shared" si="27" ref="L91:N92">+L83*100/L87</f>
        <v>11.887114368025061</v>
      </c>
      <c r="M91" s="145">
        <f t="shared" si="27"/>
        <v>11.27295918367347</v>
      </c>
      <c r="N91" s="152">
        <f t="shared" si="27"/>
        <v>11.577151854443667</v>
      </c>
      <c r="O91" s="145">
        <f t="shared" si="25"/>
        <v>102.45846149341617</v>
      </c>
      <c r="P91" s="145">
        <f t="shared" si="25"/>
        <v>102.78884754612064</v>
      </c>
      <c r="Q91" s="145">
        <f t="shared" si="25"/>
        <v>96.43990601959915</v>
      </c>
      <c r="R91" s="145">
        <f aca="true" t="shared" si="28" ref="R91:T92">+R83*100/R87</f>
        <v>76.16058833968526</v>
      </c>
      <c r="S91" s="145">
        <f t="shared" si="28"/>
        <v>76.75242930794501</v>
      </c>
      <c r="T91" s="145">
        <f t="shared" si="28"/>
        <v>79.60911337452782</v>
      </c>
    </row>
    <row r="92" spans="1:20" ht="11.25" customHeight="1">
      <c r="A92" s="103" t="s">
        <v>59</v>
      </c>
      <c r="B92" s="129"/>
      <c r="C92" s="104">
        <f t="shared" si="25"/>
        <v>13.32861120609643</v>
      </c>
      <c r="D92" s="43">
        <f t="shared" si="25"/>
        <v>12.478792591545313</v>
      </c>
      <c r="E92" s="43">
        <f t="shared" si="25"/>
        <v>10.66680623887784</v>
      </c>
      <c r="F92" s="43">
        <f t="shared" si="25"/>
        <v>8.700207049584664</v>
      </c>
      <c r="G92" s="43">
        <f t="shared" si="26"/>
        <v>8.928385976885302</v>
      </c>
      <c r="H92" s="105">
        <f t="shared" si="26"/>
        <v>9.228173293650299</v>
      </c>
      <c r="I92" s="153">
        <f t="shared" si="25"/>
        <v>13.32861120609643</v>
      </c>
      <c r="J92" s="153">
        <f t="shared" si="25"/>
        <v>12.478792591545313</v>
      </c>
      <c r="K92" s="153">
        <f t="shared" si="25"/>
        <v>10.66680623887784</v>
      </c>
      <c r="L92" s="153">
        <f t="shared" si="27"/>
        <v>8.700207049584664</v>
      </c>
      <c r="M92" s="153">
        <f t="shared" si="27"/>
        <v>8.928385976885302</v>
      </c>
      <c r="N92" s="154">
        <f t="shared" si="27"/>
        <v>9.228173293650299</v>
      </c>
      <c r="O92" s="153">
        <f t="shared" si="25"/>
        <v>68.45451971463784</v>
      </c>
      <c r="P92" s="153">
        <f t="shared" si="25"/>
        <v>68.80161263675602</v>
      </c>
      <c r="Q92" s="153">
        <f t="shared" si="25"/>
        <v>62.207475771661386</v>
      </c>
      <c r="R92" s="153">
        <f t="shared" si="28"/>
        <v>58.287442443476465</v>
      </c>
      <c r="S92" s="153">
        <f t="shared" si="28"/>
        <v>60.78930140343409</v>
      </c>
      <c r="T92" s="153">
        <f t="shared" si="28"/>
        <v>63.45659996608029</v>
      </c>
    </row>
    <row r="93" spans="1:20" ht="12.75" customHeight="1">
      <c r="A93" s="130" t="s">
        <v>60</v>
      </c>
      <c r="B93" s="13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3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20" ht="11.25">
      <c r="A96" s="7" t="s">
        <v>61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0"/>
      <c r="P96" s="3"/>
      <c r="Q96" s="3"/>
      <c r="R96" s="3"/>
      <c r="S96" s="3"/>
      <c r="T96" s="3"/>
    </row>
    <row r="97" spans="1:20" ht="12.75" customHeight="1">
      <c r="A97" s="8" t="s">
        <v>62</v>
      </c>
      <c r="B97" s="9"/>
      <c r="C97" s="155" t="s">
        <v>63</v>
      </c>
      <c r="D97" s="156"/>
      <c r="E97" s="156"/>
      <c r="F97" s="156"/>
      <c r="G97" s="156"/>
      <c r="H97" s="157"/>
      <c r="I97" s="158" t="s">
        <v>64</v>
      </c>
      <c r="J97" s="159"/>
      <c r="K97" s="159"/>
      <c r="L97" s="159"/>
      <c r="M97" s="159"/>
      <c r="N97" s="159"/>
      <c r="O97" s="30"/>
      <c r="P97" s="3"/>
      <c r="Q97" s="3"/>
      <c r="R97" s="3"/>
      <c r="S97" s="3"/>
      <c r="T97" s="3"/>
    </row>
    <row r="98" spans="1:20" ht="12.75" customHeight="1">
      <c r="A98" s="14"/>
      <c r="B98" s="15"/>
      <c r="C98" s="160">
        <v>2000</v>
      </c>
      <c r="D98" s="161">
        <v>2002</v>
      </c>
      <c r="E98" s="161">
        <v>2004</v>
      </c>
      <c r="F98" s="161">
        <v>2006</v>
      </c>
      <c r="G98" s="161">
        <v>2008</v>
      </c>
      <c r="H98" s="162">
        <v>2010</v>
      </c>
      <c r="I98" s="163">
        <v>2000</v>
      </c>
      <c r="J98" s="164">
        <v>2002</v>
      </c>
      <c r="K98" s="164">
        <v>2004</v>
      </c>
      <c r="L98" s="164">
        <v>2006</v>
      </c>
      <c r="M98" s="164">
        <v>2008</v>
      </c>
      <c r="N98" s="51">
        <v>2010</v>
      </c>
      <c r="O98" s="3"/>
      <c r="P98" s="3"/>
      <c r="Q98" s="3"/>
      <c r="R98" s="3"/>
      <c r="S98" s="3"/>
      <c r="T98" s="3"/>
    </row>
    <row r="99" spans="1:20" ht="11.25">
      <c r="A99" s="131" t="s">
        <v>2</v>
      </c>
      <c r="B99" s="97"/>
      <c r="C99" s="165">
        <f aca="true" t="shared" si="29" ref="C99:H99">SUM(C100:C102)</f>
        <v>76930.79754</v>
      </c>
      <c r="D99" s="165">
        <f t="shared" si="29"/>
        <v>82896.8009</v>
      </c>
      <c r="E99" s="165">
        <f t="shared" si="29"/>
        <v>128284.09</v>
      </c>
      <c r="F99" s="165">
        <f t="shared" si="29"/>
        <v>143714.93</v>
      </c>
      <c r="G99" s="165">
        <f t="shared" si="29"/>
        <v>195560.31</v>
      </c>
      <c r="H99" s="166">
        <f t="shared" si="29"/>
        <v>258442.09</v>
      </c>
      <c r="I99" s="167">
        <f aca="true" t="shared" si="30" ref="I99:N99">SUM(I100:I102)</f>
        <v>99.99999999999999</v>
      </c>
      <c r="J99" s="165">
        <f t="shared" si="30"/>
        <v>100</v>
      </c>
      <c r="K99" s="165">
        <f t="shared" si="30"/>
        <v>100.00000000000001</v>
      </c>
      <c r="L99" s="165">
        <f t="shared" si="30"/>
        <v>100.00000000000001</v>
      </c>
      <c r="M99" s="165">
        <f t="shared" si="30"/>
        <v>100</v>
      </c>
      <c r="N99" s="165">
        <f t="shared" si="30"/>
        <v>100</v>
      </c>
      <c r="O99" s="3"/>
      <c r="P99" s="3"/>
      <c r="Q99" s="3"/>
      <c r="R99" s="3"/>
      <c r="S99" s="3"/>
      <c r="T99" s="3"/>
    </row>
    <row r="100" spans="1:20" ht="11.25">
      <c r="A100" s="168" t="s">
        <v>65</v>
      </c>
      <c r="B100" s="123"/>
      <c r="C100" s="26">
        <v>51717.020529999994</v>
      </c>
      <c r="D100" s="26">
        <v>57144.28</v>
      </c>
      <c r="E100" s="26">
        <v>86749.65</v>
      </c>
      <c r="F100" s="26">
        <v>104514.81</v>
      </c>
      <c r="G100" s="26">
        <v>122581.82</v>
      </c>
      <c r="H100" s="146">
        <v>158923.87</v>
      </c>
      <c r="I100" s="25">
        <f aca="true" t="shared" si="31" ref="I100:N102">+C100*100/C$99</f>
        <v>67.22537941077478</v>
      </c>
      <c r="J100" s="26">
        <f t="shared" si="31"/>
        <v>68.93424038031846</v>
      </c>
      <c r="K100" s="26">
        <f t="shared" si="31"/>
        <v>67.62307781112997</v>
      </c>
      <c r="L100" s="26">
        <f t="shared" si="31"/>
        <v>72.72369683511658</v>
      </c>
      <c r="M100" s="26">
        <f t="shared" si="31"/>
        <v>62.68236126236454</v>
      </c>
      <c r="N100" s="26">
        <f t="shared" si="31"/>
        <v>61.49302925076949</v>
      </c>
      <c r="O100" s="3"/>
      <c r="P100" s="3"/>
      <c r="Q100" s="3"/>
      <c r="R100" s="3"/>
      <c r="S100" s="3"/>
      <c r="T100" s="3"/>
    </row>
    <row r="101" spans="1:20" ht="11.25">
      <c r="A101" s="168" t="s">
        <v>66</v>
      </c>
      <c r="B101" s="123"/>
      <c r="C101" s="26">
        <v>5928.98282</v>
      </c>
      <c r="D101" s="26">
        <v>12582.55</v>
      </c>
      <c r="E101" s="26">
        <v>7385.430000000008</v>
      </c>
      <c r="F101" s="26">
        <v>5920.61</v>
      </c>
      <c r="G101" s="26">
        <v>5975.25</v>
      </c>
      <c r="H101" s="146">
        <v>4365.28</v>
      </c>
      <c r="I101" s="25">
        <f t="shared" si="31"/>
        <v>7.706904139291209</v>
      </c>
      <c r="J101" s="26">
        <f t="shared" si="31"/>
        <v>15.178571263779613</v>
      </c>
      <c r="K101" s="26">
        <f t="shared" si="31"/>
        <v>5.7570895970030325</v>
      </c>
      <c r="L101" s="26">
        <f t="shared" si="31"/>
        <v>4.11969027852569</v>
      </c>
      <c r="M101" s="26">
        <f t="shared" si="31"/>
        <v>3.0554512825225117</v>
      </c>
      <c r="N101" s="26">
        <f t="shared" si="31"/>
        <v>1.689074716893057</v>
      </c>
      <c r="O101" s="3"/>
      <c r="P101" s="3"/>
      <c r="Q101" s="3"/>
      <c r="R101" s="3"/>
      <c r="S101" s="3"/>
      <c r="T101" s="3"/>
    </row>
    <row r="102" spans="1:20" ht="11.25">
      <c r="A102" s="168" t="s">
        <v>67</v>
      </c>
      <c r="B102" s="123"/>
      <c r="C102" s="38">
        <v>19284.79419</v>
      </c>
      <c r="D102" s="39">
        <v>13169.970899999998</v>
      </c>
      <c r="E102" s="39">
        <v>34149.01</v>
      </c>
      <c r="F102" s="39">
        <v>33279.51</v>
      </c>
      <c r="G102" s="39">
        <v>67003.24</v>
      </c>
      <c r="H102" s="169">
        <v>95152.94</v>
      </c>
      <c r="I102" s="38">
        <f t="shared" si="31"/>
        <v>25.067716449934</v>
      </c>
      <c r="J102" s="39">
        <f t="shared" si="31"/>
        <v>15.88718835590192</v>
      </c>
      <c r="K102" s="39">
        <f t="shared" si="31"/>
        <v>26.619832591867006</v>
      </c>
      <c r="L102" s="39">
        <f t="shared" si="31"/>
        <v>23.15661288635774</v>
      </c>
      <c r="M102" s="26">
        <f t="shared" si="31"/>
        <v>34.26218745511296</v>
      </c>
      <c r="N102" s="26">
        <f t="shared" si="31"/>
        <v>36.81789603233746</v>
      </c>
      <c r="O102" s="3"/>
      <c r="P102" s="3"/>
      <c r="Q102" s="3"/>
      <c r="R102" s="3"/>
      <c r="S102" s="3"/>
      <c r="T102" s="3"/>
    </row>
    <row r="103" spans="1:20" ht="11.25">
      <c r="A103" s="131" t="s">
        <v>58</v>
      </c>
      <c r="B103" s="170"/>
      <c r="C103" s="167">
        <f aca="true" t="shared" si="32" ref="C103:N103">SUM(C104:C106)</f>
        <v>441659.7689299993</v>
      </c>
      <c r="D103" s="165">
        <f t="shared" si="32"/>
        <v>511029.16247999994</v>
      </c>
      <c r="E103" s="165">
        <f t="shared" si="32"/>
        <v>706390.36</v>
      </c>
      <c r="F103" s="165">
        <f t="shared" si="32"/>
        <v>838965.68</v>
      </c>
      <c r="G103" s="165">
        <f t="shared" si="32"/>
        <v>1116627.29</v>
      </c>
      <c r="H103" s="131">
        <f t="shared" si="32"/>
        <v>1491748.71</v>
      </c>
      <c r="I103" s="141">
        <f t="shared" si="32"/>
        <v>100</v>
      </c>
      <c r="J103" s="141">
        <f t="shared" si="32"/>
        <v>100.00000000000001</v>
      </c>
      <c r="K103" s="141">
        <f t="shared" si="32"/>
        <v>100.00000000000001</v>
      </c>
      <c r="L103" s="141">
        <f t="shared" si="32"/>
        <v>100</v>
      </c>
      <c r="M103" s="165">
        <f t="shared" si="32"/>
        <v>99.99999999999999</v>
      </c>
      <c r="N103" s="165">
        <f t="shared" si="32"/>
        <v>100</v>
      </c>
      <c r="O103" s="3"/>
      <c r="P103" s="3"/>
      <c r="Q103" s="3"/>
      <c r="R103" s="3"/>
      <c r="S103" s="3"/>
      <c r="T103" s="3"/>
    </row>
    <row r="104" spans="1:20" ht="11.25">
      <c r="A104" s="168" t="s">
        <v>65</v>
      </c>
      <c r="B104" s="123"/>
      <c r="C104" s="25">
        <v>320744.8764399994</v>
      </c>
      <c r="D104" s="26">
        <v>343844.18</v>
      </c>
      <c r="E104" s="26">
        <v>492847.12</v>
      </c>
      <c r="F104" s="26">
        <v>602387.13</v>
      </c>
      <c r="G104" s="26">
        <v>703443.27</v>
      </c>
      <c r="H104" s="146">
        <v>928664.82</v>
      </c>
      <c r="I104" s="26">
        <f aca="true" t="shared" si="33" ref="I104:N106">+C104*100/C$103</f>
        <v>72.6226156430462</v>
      </c>
      <c r="J104" s="26">
        <f t="shared" si="33"/>
        <v>67.2846493400378</v>
      </c>
      <c r="K104" s="26">
        <f t="shared" si="33"/>
        <v>69.76979697174804</v>
      </c>
      <c r="L104" s="26">
        <f t="shared" si="33"/>
        <v>71.80116473894378</v>
      </c>
      <c r="M104" s="26">
        <f t="shared" si="33"/>
        <v>62.99714114993553</v>
      </c>
      <c r="N104" s="26">
        <f t="shared" si="33"/>
        <v>62.25343543283507</v>
      </c>
      <c r="O104" s="3"/>
      <c r="P104" s="3"/>
      <c r="Q104" s="3"/>
      <c r="R104" s="3"/>
      <c r="S104" s="3"/>
      <c r="T104" s="3"/>
    </row>
    <row r="105" spans="1:20" ht="11.25">
      <c r="A105" s="168" t="s">
        <v>66</v>
      </c>
      <c r="B105" s="123"/>
      <c r="C105" s="25">
        <v>24406.35725</v>
      </c>
      <c r="D105" s="26">
        <v>55673.53</v>
      </c>
      <c r="E105" s="26">
        <v>37242.47</v>
      </c>
      <c r="F105" s="26">
        <v>24957.43</v>
      </c>
      <c r="G105" s="26">
        <v>31983.94</v>
      </c>
      <c r="H105" s="146">
        <v>24567.87</v>
      </c>
      <c r="I105" s="26">
        <f t="shared" si="33"/>
        <v>5.526053982487202</v>
      </c>
      <c r="J105" s="26">
        <f t="shared" si="33"/>
        <v>10.89439391869909</v>
      </c>
      <c r="K105" s="26">
        <f t="shared" si="33"/>
        <v>5.272222287971201</v>
      </c>
      <c r="L105" s="26">
        <f t="shared" si="33"/>
        <v>2.9747855716815494</v>
      </c>
      <c r="M105" s="26">
        <f t="shared" si="33"/>
        <v>2.864334436963295</v>
      </c>
      <c r="N105" s="26">
        <f t="shared" si="33"/>
        <v>1.6469174623921747</v>
      </c>
      <c r="O105" s="3"/>
      <c r="P105" s="3"/>
      <c r="Q105" s="3"/>
      <c r="R105" s="3"/>
      <c r="S105" s="3"/>
      <c r="T105" s="3"/>
    </row>
    <row r="106" spans="1:20" ht="12" thickBot="1">
      <c r="A106" s="171" t="s">
        <v>67</v>
      </c>
      <c r="B106" s="172"/>
      <c r="C106" s="173">
        <v>96508.53523999995</v>
      </c>
      <c r="D106" s="174">
        <v>111511.45247999998</v>
      </c>
      <c r="E106" s="174">
        <v>176300.77</v>
      </c>
      <c r="F106" s="174">
        <v>211621.12</v>
      </c>
      <c r="G106" s="174">
        <v>381200.08</v>
      </c>
      <c r="H106" s="175">
        <v>538516.02</v>
      </c>
      <c r="I106" s="174">
        <f t="shared" si="33"/>
        <v>21.851330374466603</v>
      </c>
      <c r="J106" s="174">
        <f t="shared" si="33"/>
        <v>21.820956741263114</v>
      </c>
      <c r="K106" s="174">
        <f t="shared" si="33"/>
        <v>24.95798074028077</v>
      </c>
      <c r="L106" s="174">
        <f t="shared" si="33"/>
        <v>25.22404968937466</v>
      </c>
      <c r="M106" s="174">
        <f t="shared" si="33"/>
        <v>34.138524413101166</v>
      </c>
      <c r="N106" s="174">
        <f t="shared" si="33"/>
        <v>36.099647104772764</v>
      </c>
      <c r="O106" s="3"/>
      <c r="P106" s="3"/>
      <c r="Q106" s="3"/>
      <c r="R106" s="3"/>
      <c r="S106" s="3"/>
      <c r="T106" s="3"/>
    </row>
    <row r="107" spans="1:20" ht="13.5" customHeight="1" thickTop="1">
      <c r="A107" s="119" t="s">
        <v>46</v>
      </c>
      <c r="B107" s="119"/>
      <c r="C107" s="119"/>
      <c r="D107" s="119"/>
      <c r="E107" s="119"/>
      <c r="F107" s="119"/>
      <c r="G107" s="119"/>
      <c r="H107" s="119"/>
      <c r="I107" s="176"/>
      <c r="J107" s="176"/>
      <c r="K107" s="176"/>
      <c r="L107" s="176"/>
      <c r="M107" s="176"/>
      <c r="N107" s="176"/>
      <c r="O107" s="177"/>
      <c r="P107" s="177"/>
      <c r="Q107" s="177"/>
      <c r="R107" s="3"/>
      <c r="S107" s="3"/>
      <c r="T107" s="3"/>
    </row>
    <row r="108" spans="1:20" ht="11.25">
      <c r="A108" s="131" t="s">
        <v>2</v>
      </c>
      <c r="B108" s="123"/>
      <c r="C108" s="167">
        <f aca="true" t="shared" si="34" ref="C108:H111">+C99*100/C103</f>
        <v>17.418565817388977</v>
      </c>
      <c r="D108" s="165">
        <f t="shared" si="34"/>
        <v>16.221540175458053</v>
      </c>
      <c r="E108" s="165">
        <f t="shared" si="34"/>
        <v>18.160509721565283</v>
      </c>
      <c r="F108" s="165">
        <f t="shared" si="34"/>
        <v>17.1300129940953</v>
      </c>
      <c r="G108" s="165">
        <f t="shared" si="34"/>
        <v>17.513481154486204</v>
      </c>
      <c r="H108" s="165">
        <f t="shared" si="34"/>
        <v>17.324773821993116</v>
      </c>
      <c r="I108" s="141"/>
      <c r="J108" s="141"/>
      <c r="K108" s="141"/>
      <c r="L108" s="141"/>
      <c r="M108" s="141"/>
      <c r="N108" s="141"/>
      <c r="O108" s="3"/>
      <c r="P108" s="3"/>
      <c r="Q108" s="3"/>
      <c r="R108" s="3"/>
      <c r="S108" s="3"/>
      <c r="T108" s="3"/>
    </row>
    <row r="109" spans="1:20" ht="11.25">
      <c r="A109" s="168" t="s">
        <v>65</v>
      </c>
      <c r="B109" s="123"/>
      <c r="C109" s="25">
        <f t="shared" si="34"/>
        <v>16.12403636934619</v>
      </c>
      <c r="D109" s="26">
        <f t="shared" si="34"/>
        <v>16.619237237053134</v>
      </c>
      <c r="E109" s="26">
        <f t="shared" si="34"/>
        <v>17.60173621385877</v>
      </c>
      <c r="F109" s="26">
        <f t="shared" si="34"/>
        <v>17.350106732857988</v>
      </c>
      <c r="G109" s="26">
        <f t="shared" si="34"/>
        <v>17.425970967068885</v>
      </c>
      <c r="H109" s="26">
        <f t="shared" si="34"/>
        <v>17.113157145330433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  <c r="S109" s="3"/>
      <c r="T109" s="3"/>
    </row>
    <row r="110" spans="1:20" ht="11.25">
      <c r="A110" s="168" t="s">
        <v>66</v>
      </c>
      <c r="B110" s="123"/>
      <c r="C110" s="25">
        <f t="shared" si="34"/>
        <v>24.292780603299576</v>
      </c>
      <c r="D110" s="26">
        <f t="shared" si="34"/>
        <v>22.600596728822477</v>
      </c>
      <c r="E110" s="26">
        <f t="shared" si="34"/>
        <v>19.83066644075972</v>
      </c>
      <c r="F110" s="26">
        <f t="shared" si="34"/>
        <v>23.722835243853233</v>
      </c>
      <c r="G110" s="26">
        <f t="shared" si="34"/>
        <v>18.682032294958034</v>
      </c>
      <c r="H110" s="26">
        <f t="shared" si="34"/>
        <v>17.768247715410414</v>
      </c>
      <c r="I110" s="26"/>
      <c r="J110" s="26"/>
      <c r="K110" s="26"/>
      <c r="L110" s="26"/>
      <c r="M110" s="26"/>
      <c r="N110" s="26"/>
      <c r="O110" s="3"/>
      <c r="P110" s="3"/>
      <c r="Q110" s="3"/>
      <c r="R110" s="3"/>
      <c r="S110" s="3"/>
      <c r="T110" s="3"/>
    </row>
    <row r="111" spans="1:20" ht="11.25">
      <c r="A111" s="178" t="s">
        <v>67</v>
      </c>
      <c r="B111" s="139"/>
      <c r="C111" s="38">
        <f t="shared" si="34"/>
        <v>19.98247527230837</v>
      </c>
      <c r="D111" s="39">
        <f t="shared" si="34"/>
        <v>11.810420012565153</v>
      </c>
      <c r="E111" s="39">
        <f t="shared" si="34"/>
        <v>19.36974523707412</v>
      </c>
      <c r="F111" s="39">
        <f t="shared" si="34"/>
        <v>15.72598708484295</v>
      </c>
      <c r="G111" s="39">
        <f t="shared" si="34"/>
        <v>17.576921809670136</v>
      </c>
      <c r="H111" s="39">
        <f t="shared" si="34"/>
        <v>17.6694724884879</v>
      </c>
      <c r="I111" s="26"/>
      <c r="J111" s="26"/>
      <c r="K111" s="26"/>
      <c r="L111" s="26"/>
      <c r="M111" s="26"/>
      <c r="N111" s="26"/>
      <c r="O111" s="3"/>
      <c r="P111" s="3"/>
      <c r="Q111" s="3"/>
      <c r="R111" s="3"/>
      <c r="S111" s="3"/>
      <c r="T111" s="3"/>
    </row>
    <row r="112" spans="1:20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1.25">
      <c r="A114" s="66" t="s">
        <v>68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 customHeight="1">
      <c r="A115" s="8" t="s">
        <v>62</v>
      </c>
      <c r="B115" s="9"/>
      <c r="C115" s="10" t="s">
        <v>2</v>
      </c>
      <c r="D115" s="11"/>
      <c r="E115" s="11"/>
      <c r="F115" s="11"/>
      <c r="G115" s="11"/>
      <c r="H115" s="179"/>
      <c r="I115" s="10" t="s">
        <v>58</v>
      </c>
      <c r="J115" s="11"/>
      <c r="K115" s="11"/>
      <c r="L115" s="11"/>
      <c r="M115" s="11"/>
      <c r="N115" s="11"/>
      <c r="O115" s="180"/>
      <c r="P115" s="180"/>
      <c r="Q115" s="180"/>
      <c r="R115" s="180"/>
      <c r="S115" s="180"/>
      <c r="T115" s="180"/>
    </row>
    <row r="116" spans="1:20" s="46" customFormat="1" ht="12.75" customHeight="1">
      <c r="A116" s="14"/>
      <c r="B116" s="15"/>
      <c r="C116" s="181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2">
        <v>2010</v>
      </c>
      <c r="I116" s="181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82">
        <v>2010</v>
      </c>
      <c r="O116" s="183"/>
      <c r="P116" s="183"/>
      <c r="Q116" s="183"/>
      <c r="R116" s="183"/>
      <c r="S116" s="183"/>
      <c r="T116" s="183"/>
    </row>
    <row r="117" spans="1:20" s="46" customFormat="1" ht="11.25">
      <c r="A117" s="84" t="s">
        <v>69</v>
      </c>
      <c r="B117" s="184"/>
      <c r="C117" s="185">
        <f aca="true" t="shared" si="35" ref="C117:H117">+C99</f>
        <v>76930.79754</v>
      </c>
      <c r="D117" s="186">
        <f t="shared" si="35"/>
        <v>82896.8009</v>
      </c>
      <c r="E117" s="186">
        <f t="shared" si="35"/>
        <v>128284.09</v>
      </c>
      <c r="F117" s="186">
        <f t="shared" si="35"/>
        <v>143714.93</v>
      </c>
      <c r="G117" s="186">
        <f t="shared" si="35"/>
        <v>195560.31</v>
      </c>
      <c r="H117" s="187">
        <f t="shared" si="35"/>
        <v>258442.09</v>
      </c>
      <c r="I117" s="185">
        <f aca="true" t="shared" si="36" ref="I117:N117">+C103</f>
        <v>441659.7689299993</v>
      </c>
      <c r="J117" s="186">
        <f t="shared" si="36"/>
        <v>511029.16247999994</v>
      </c>
      <c r="K117" s="186">
        <f t="shared" si="36"/>
        <v>706390.36</v>
      </c>
      <c r="L117" s="186">
        <f t="shared" si="36"/>
        <v>838965.68</v>
      </c>
      <c r="M117" s="186">
        <f t="shared" si="36"/>
        <v>1116627.29</v>
      </c>
      <c r="N117" s="186">
        <f t="shared" si="36"/>
        <v>1491748.71</v>
      </c>
      <c r="O117" s="126"/>
      <c r="P117" s="126"/>
      <c r="Q117" s="126"/>
      <c r="R117" s="126"/>
      <c r="S117" s="126"/>
      <c r="T117" s="126"/>
    </row>
    <row r="118" spans="1:20" ht="11.25">
      <c r="A118" s="84" t="s">
        <v>70</v>
      </c>
      <c r="B118" s="123"/>
      <c r="C118" s="188">
        <f aca="true" t="shared" si="37" ref="C118:H118">+C9</f>
        <v>5386</v>
      </c>
      <c r="D118" s="189">
        <f t="shared" si="37"/>
        <v>6230</v>
      </c>
      <c r="E118" s="189">
        <f t="shared" si="37"/>
        <v>8226</v>
      </c>
      <c r="F118" s="189">
        <f t="shared" si="37"/>
        <v>8988</v>
      </c>
      <c r="G118" s="189">
        <f t="shared" si="37"/>
        <v>9809</v>
      </c>
      <c r="H118" s="190">
        <f t="shared" si="37"/>
        <v>11885</v>
      </c>
      <c r="I118" s="188">
        <f aca="true" t="shared" si="38" ref="I118:N118">+I9</f>
        <v>27662</v>
      </c>
      <c r="J118" s="189">
        <f t="shared" si="38"/>
        <v>34349</v>
      </c>
      <c r="K118" s="189">
        <f t="shared" si="38"/>
        <v>47973</v>
      </c>
      <c r="L118" s="189">
        <f t="shared" si="38"/>
        <v>57586</v>
      </c>
      <c r="M118" s="189">
        <f t="shared" si="38"/>
        <v>66785</v>
      </c>
      <c r="N118" s="189">
        <f t="shared" si="38"/>
        <v>81726</v>
      </c>
      <c r="O118" s="126"/>
      <c r="P118" s="126"/>
      <c r="Q118" s="126"/>
      <c r="R118" s="126"/>
      <c r="S118" s="126"/>
      <c r="T118" s="126"/>
    </row>
    <row r="119" spans="1:20" ht="12" thickBot="1">
      <c r="A119" s="191" t="s">
        <v>71</v>
      </c>
      <c r="B119" s="192"/>
      <c r="C119" s="193">
        <v>1504.6666666666672</v>
      </c>
      <c r="D119" s="194">
        <v>1557.7</v>
      </c>
      <c r="E119" s="194">
        <v>1619.34</v>
      </c>
      <c r="F119" s="194">
        <v>1757.94</v>
      </c>
      <c r="G119" s="194">
        <v>1959.0966666666668</v>
      </c>
      <c r="H119" s="195">
        <v>2498.0566666666664</v>
      </c>
      <c r="I119" s="193">
        <v>7412.583333333334</v>
      </c>
      <c r="J119" s="196">
        <v>7765.21</v>
      </c>
      <c r="K119" s="196">
        <v>8451.19</v>
      </c>
      <c r="L119" s="196">
        <v>9072.88</v>
      </c>
      <c r="M119" s="196">
        <v>9964.713333333333</v>
      </c>
      <c r="N119" s="196">
        <v>12804.166666666666</v>
      </c>
      <c r="O119" s="126"/>
      <c r="P119" s="126"/>
      <c r="Q119" s="126"/>
      <c r="R119" s="126"/>
      <c r="S119" s="126"/>
      <c r="T119" s="126"/>
    </row>
    <row r="120" spans="1:20" ht="11.25">
      <c r="A120" s="197" t="s">
        <v>72</v>
      </c>
      <c r="B120" s="198"/>
      <c r="C120" s="57">
        <f>+C117/C118</f>
        <v>14.283475220943187</v>
      </c>
      <c r="D120" s="57">
        <f aca="true" t="shared" si="39" ref="D120:K120">+D117/D118</f>
        <v>13.306067560192616</v>
      </c>
      <c r="E120" s="57">
        <f t="shared" si="39"/>
        <v>15.59495380500851</v>
      </c>
      <c r="F120" s="57">
        <f>+F117/F118</f>
        <v>15.989645082331997</v>
      </c>
      <c r="G120" s="57">
        <f t="shared" si="39"/>
        <v>19.936824344989294</v>
      </c>
      <c r="H120" s="57">
        <f>+H117/H118</f>
        <v>21.74523264619268</v>
      </c>
      <c r="I120" s="56">
        <f t="shared" si="39"/>
        <v>15.966299216614827</v>
      </c>
      <c r="J120" s="57">
        <f t="shared" si="39"/>
        <v>14.877555750676875</v>
      </c>
      <c r="K120" s="57">
        <f t="shared" si="39"/>
        <v>14.724748504367039</v>
      </c>
      <c r="L120" s="57">
        <f>+L117/L118</f>
        <v>14.56891744521238</v>
      </c>
      <c r="M120" s="57">
        <f>+M117/M118</f>
        <v>16.719731826008836</v>
      </c>
      <c r="N120" s="57">
        <f>+N117/N118</f>
        <v>18.25304933558476</v>
      </c>
      <c r="O120" s="126"/>
      <c r="P120" s="126"/>
      <c r="Q120" s="126"/>
      <c r="R120" s="126"/>
      <c r="S120" s="126"/>
      <c r="T120" s="126"/>
    </row>
    <row r="121" spans="1:20" ht="12" thickBot="1">
      <c r="A121" s="199" t="s">
        <v>73</v>
      </c>
      <c r="B121" s="200"/>
      <c r="C121" s="107">
        <f>+C119/C118</f>
        <v>0.2793662582002724</v>
      </c>
      <c r="D121" s="107">
        <f aca="true" t="shared" si="40" ref="D121:K121">+D119/D118</f>
        <v>0.25003210272873194</v>
      </c>
      <c r="E121" s="107">
        <f t="shared" si="40"/>
        <v>0.19685630926331144</v>
      </c>
      <c r="F121" s="107">
        <f>+F119/F118</f>
        <v>0.19558744993324434</v>
      </c>
      <c r="G121" s="107">
        <f t="shared" si="40"/>
        <v>0.19972440275937067</v>
      </c>
      <c r="H121" s="107">
        <f>+H119/H118</f>
        <v>0.2101856682092273</v>
      </c>
      <c r="I121" s="201">
        <f t="shared" si="40"/>
        <v>0.2679698985371027</v>
      </c>
      <c r="J121" s="107">
        <f t="shared" si="40"/>
        <v>0.226068007802265</v>
      </c>
      <c r="K121" s="107">
        <f t="shared" si="40"/>
        <v>0.17616555145602736</v>
      </c>
      <c r="L121" s="107">
        <f>+L119/L118</f>
        <v>0.15755357204876183</v>
      </c>
      <c r="M121" s="107">
        <f>+M119/M118</f>
        <v>0.1492058595992114</v>
      </c>
      <c r="N121" s="107">
        <f>+N119/N118</f>
        <v>0.15667188736346654</v>
      </c>
      <c r="O121" s="126"/>
      <c r="P121" s="126"/>
      <c r="Q121" s="126"/>
      <c r="R121" s="126"/>
      <c r="S121" s="126"/>
      <c r="T121" s="126"/>
    </row>
    <row r="122" spans="1:20" ht="13.5" customHeight="1" thickTop="1">
      <c r="A122" s="119" t="s">
        <v>46</v>
      </c>
      <c r="B122" s="119"/>
      <c r="C122" s="119"/>
      <c r="D122" s="119"/>
      <c r="E122" s="119"/>
      <c r="F122" s="119"/>
      <c r="G122" s="119"/>
      <c r="H122" s="119"/>
      <c r="I122" s="176"/>
      <c r="J122" s="176"/>
      <c r="K122" s="176"/>
      <c r="L122" s="176"/>
      <c r="M122" s="176"/>
      <c r="N122" s="176"/>
      <c r="O122" s="177"/>
      <c r="P122" s="177"/>
      <c r="Q122" s="177"/>
      <c r="R122" s="3"/>
      <c r="S122" s="3"/>
      <c r="T122" s="3"/>
    </row>
    <row r="123" spans="1:20" ht="11.25">
      <c r="A123" s="84" t="s">
        <v>69</v>
      </c>
      <c r="B123" s="184"/>
      <c r="C123" s="126">
        <f aca="true" t="shared" si="41" ref="C123:H127">+C117*100/I117</f>
        <v>17.418565817388977</v>
      </c>
      <c r="D123" s="126">
        <f t="shared" si="41"/>
        <v>16.221540175458053</v>
      </c>
      <c r="E123" s="126">
        <f t="shared" si="41"/>
        <v>18.160509721565283</v>
      </c>
      <c r="F123" s="126">
        <f t="shared" si="41"/>
        <v>17.1300129940953</v>
      </c>
      <c r="G123" s="126">
        <f t="shared" si="41"/>
        <v>17.513481154486204</v>
      </c>
      <c r="H123" s="126">
        <f t="shared" si="41"/>
        <v>17.324773821993116</v>
      </c>
      <c r="I123" s="95"/>
      <c r="J123" s="95"/>
      <c r="K123" s="95"/>
      <c r="L123" s="95"/>
      <c r="M123" s="95"/>
      <c r="N123" s="95"/>
      <c r="O123" s="126"/>
      <c r="P123" s="126"/>
      <c r="Q123" s="126"/>
      <c r="R123" s="126"/>
      <c r="S123" s="126"/>
      <c r="T123" s="126"/>
    </row>
    <row r="124" spans="1:20" ht="11.25">
      <c r="A124" s="84" t="s">
        <v>70</v>
      </c>
      <c r="B124" s="123"/>
      <c r="C124" s="126">
        <f t="shared" si="41"/>
        <v>19.47075410310173</v>
      </c>
      <c r="D124" s="126">
        <f t="shared" si="41"/>
        <v>18.137354799266355</v>
      </c>
      <c r="E124" s="126">
        <f t="shared" si="41"/>
        <v>17.147145269213933</v>
      </c>
      <c r="F124" s="126">
        <f t="shared" si="41"/>
        <v>15.607960268120724</v>
      </c>
      <c r="G124" s="126">
        <f t="shared" si="41"/>
        <v>14.687429812083552</v>
      </c>
      <c r="H124" s="126">
        <f t="shared" si="41"/>
        <v>14.542495656217115</v>
      </c>
      <c r="I124" s="95"/>
      <c r="J124" s="95"/>
      <c r="K124" s="95"/>
      <c r="L124" s="95"/>
      <c r="M124" s="95"/>
      <c r="N124" s="95"/>
      <c r="O124" s="126"/>
      <c r="P124" s="126"/>
      <c r="Q124" s="126"/>
      <c r="R124" s="126"/>
      <c r="S124" s="126"/>
      <c r="T124" s="126"/>
    </row>
    <row r="125" spans="1:20" ht="12" thickBot="1">
      <c r="A125" s="191" t="s">
        <v>71</v>
      </c>
      <c r="B125" s="192"/>
      <c r="C125" s="202">
        <f t="shared" si="41"/>
        <v>20.29881620217873</v>
      </c>
      <c r="D125" s="202">
        <f t="shared" si="41"/>
        <v>20.059985499426286</v>
      </c>
      <c r="E125" s="202">
        <f t="shared" si="41"/>
        <v>19.161088556759463</v>
      </c>
      <c r="F125" s="202">
        <f t="shared" si="41"/>
        <v>19.37576601916922</v>
      </c>
      <c r="G125" s="202">
        <f t="shared" si="41"/>
        <v>19.660341458225595</v>
      </c>
      <c r="H125" s="202">
        <f t="shared" si="41"/>
        <v>19.509716889033516</v>
      </c>
      <c r="I125" s="95"/>
      <c r="J125" s="95"/>
      <c r="K125" s="95"/>
      <c r="L125" s="95"/>
      <c r="M125" s="95"/>
      <c r="N125" s="95"/>
      <c r="O125" s="126"/>
      <c r="P125" s="126"/>
      <c r="Q125" s="126"/>
      <c r="R125" s="126"/>
      <c r="S125" s="126"/>
      <c r="T125" s="126"/>
    </row>
    <row r="126" spans="1:20" ht="11.25">
      <c r="A126" s="197" t="s">
        <v>72</v>
      </c>
      <c r="B126" s="198"/>
      <c r="C126" s="126">
        <f t="shared" si="41"/>
        <v>89.46014995184068</v>
      </c>
      <c r="D126" s="126">
        <f t="shared" si="41"/>
        <v>89.43718836064345</v>
      </c>
      <c r="E126" s="126">
        <f t="shared" si="41"/>
        <v>105.90981435359244</v>
      </c>
      <c r="F126" s="126">
        <f t="shared" si="41"/>
        <v>109.75177217155894</v>
      </c>
      <c r="G126" s="126">
        <f t="shared" si="41"/>
        <v>119.24129257848514</v>
      </c>
      <c r="H126" s="126">
        <f t="shared" si="41"/>
        <v>119.13205430174249</v>
      </c>
      <c r="I126" s="95"/>
      <c r="J126" s="95"/>
      <c r="K126" s="95"/>
      <c r="L126" s="95"/>
      <c r="M126" s="95"/>
      <c r="N126" s="95"/>
      <c r="O126" s="126"/>
      <c r="P126" s="126"/>
      <c r="Q126" s="126"/>
      <c r="R126" s="126"/>
      <c r="S126" s="126"/>
      <c r="T126" s="126"/>
    </row>
    <row r="127" spans="1:20" ht="11.25">
      <c r="A127" s="199" t="s">
        <v>73</v>
      </c>
      <c r="B127" s="200"/>
      <c r="C127" s="203">
        <f t="shared" si="41"/>
        <v>104.25285068411958</v>
      </c>
      <c r="D127" s="203">
        <f t="shared" si="41"/>
        <v>110.60039196144358</v>
      </c>
      <c r="E127" s="203">
        <f t="shared" si="41"/>
        <v>111.74506459195497</v>
      </c>
      <c r="F127" s="203">
        <f t="shared" si="41"/>
        <v>124.14028281930115</v>
      </c>
      <c r="G127" s="203">
        <f t="shared" si="41"/>
        <v>133.858283646406</v>
      </c>
      <c r="H127" s="203">
        <f t="shared" si="41"/>
        <v>134.15659423417358</v>
      </c>
      <c r="I127" s="95"/>
      <c r="J127" s="95"/>
      <c r="K127" s="95"/>
      <c r="L127" s="95"/>
      <c r="M127" s="95"/>
      <c r="N127" s="95"/>
      <c r="O127" s="126"/>
      <c r="P127" s="126"/>
      <c r="Q127" s="126"/>
      <c r="R127" s="126"/>
      <c r="S127" s="126"/>
      <c r="T127" s="126"/>
    </row>
    <row r="128" spans="1:20" ht="11.25">
      <c r="A128" s="3"/>
      <c r="B128" s="3"/>
      <c r="C128" s="3"/>
      <c r="D128" s="3"/>
      <c r="E128" s="3"/>
      <c r="F128" s="3"/>
      <c r="G128" s="3"/>
      <c r="H128" s="3"/>
      <c r="I128" s="30"/>
      <c r="J128" s="30"/>
      <c r="K128" s="30"/>
      <c r="L128" s="30"/>
      <c r="M128" s="30"/>
      <c r="N128" s="30"/>
      <c r="O128" s="3"/>
      <c r="P128" s="3"/>
      <c r="Q128" s="3"/>
      <c r="R128" s="3"/>
      <c r="S128" s="3"/>
      <c r="T128" s="3"/>
    </row>
    <row r="129" spans="1:20" ht="11.25">
      <c r="A129" s="204" t="s">
        <v>74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1.25">
      <c r="A130" s="130" t="s">
        <v>75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1.25">
      <c r="A131" s="61" t="s">
        <v>76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ht="11.25">
      <c r="A132" s="130"/>
    </row>
  </sheetData>
  <mergeCells count="33">
    <mergeCell ref="O79:T79"/>
    <mergeCell ref="A79:B80"/>
    <mergeCell ref="C79:H79"/>
    <mergeCell ref="A89:R89"/>
    <mergeCell ref="I4:N4"/>
    <mergeCell ref="A97:B98"/>
    <mergeCell ref="C97:H97"/>
    <mergeCell ref="I97:N97"/>
    <mergeCell ref="O115:T115"/>
    <mergeCell ref="A4:B5"/>
    <mergeCell ref="A59:R59"/>
    <mergeCell ref="C4:H4"/>
    <mergeCell ref="O4:T4"/>
    <mergeCell ref="C19:H19"/>
    <mergeCell ref="O19:T19"/>
    <mergeCell ref="C32:H32"/>
    <mergeCell ref="O32:T32"/>
    <mergeCell ref="A32:B33"/>
    <mergeCell ref="A46:A57"/>
    <mergeCell ref="A34:A45"/>
    <mergeCell ref="A115:B116"/>
    <mergeCell ref="I79:N79"/>
    <mergeCell ref="C115:G115"/>
    <mergeCell ref="A126:B126"/>
    <mergeCell ref="A127:B127"/>
    <mergeCell ref="A122:H122"/>
    <mergeCell ref="I19:N19"/>
    <mergeCell ref="I32:N32"/>
    <mergeCell ref="I115:N115"/>
    <mergeCell ref="A107:H107"/>
    <mergeCell ref="A121:B121"/>
    <mergeCell ref="A120:B120"/>
    <mergeCell ref="A19:B2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2012-06-27T22:21:56Z</dcterms:created>
  <dcterms:modified xsi:type="dcterms:W3CDTF">2012-06-27T22:22:12Z</dcterms:modified>
  <cp:category/>
  <cp:version/>
  <cp:contentType/>
  <cp:contentStatus/>
</cp:coreProperties>
</file>