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Agr" sheetId="1" r:id="rId1"/>
  </sheets>
  <externalReferences>
    <externalReference r:id="rId4"/>
  </externalReferences>
  <definedNames>
    <definedName name="_xlnm.Print_Area" localSheetId="0">'Agr'!$A$1:$T$131</definedName>
    <definedName name="Cod_modal">#REF!</definedName>
    <definedName name="SumofBolsas-ano">#REF!</definedName>
    <definedName name="SumofValor_RS">#REF!</definedName>
    <definedName name="_xlnm.Print_Titles" localSheetId="0">'Agr'!$1:$2</definedName>
  </definedNames>
  <calcPr fullCalcOnLoad="1"/>
</workbook>
</file>

<file path=xl/sharedStrings.xml><?xml version="1.0" encoding="utf-8"?>
<sst xmlns="http://schemas.openxmlformats.org/spreadsheetml/2006/main" count="166" uniqueCount="78">
  <si>
    <t>1- Número de instituições, grupos, recursos humanos e linhas de pesquisa - Censos 2000, 2002, 2004, 2006, 2008, 2010</t>
  </si>
  <si>
    <t>Principais dimensões</t>
  </si>
  <si>
    <t>Ciências Agrárias</t>
  </si>
  <si>
    <t>Todas as áreas</t>
  </si>
  <si>
    <t>C. Agrárias / Todas as áreas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</si>
  <si>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</si>
  <si>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</si>
  <si>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</si>
  <si>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</si>
  <si>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</si>
  <si>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</si>
  <si>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</si>
  <si>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</si>
  <si>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Grande área predominante do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</si>
  <si>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</si>
  <si>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</si>
  <si>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</si>
  <si>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</si>
  <si>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</si>
  <si>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</si>
  <si>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</si>
  <si>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</si>
  <si>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doutores/pesquisadores;Grande área predominante do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</si>
  <si>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</si>
  <si>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</si>
  <si>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</si>
  <si>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</si>
  <si>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</si>
  <si>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</si>
  <si>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</si>
  <si>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</si>
  <si>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</si>
  <si>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</si>
  <si>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</si>
  <si>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</si>
  <si>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</si>
  <si>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</si>
  <si>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</si>
  <si>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</si>
  <si>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</si>
  <si>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</si>
  <si>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</si>
  <si>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</si>
  <si>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</si>
  <si>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</si>
  <si>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</si>
  <si>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das Ciências Agrárias em relação a Todas as áreas</t>
  </si>
  <si>
    <t>Notas: Não há dupla contagem no número de produções, exceto nos trabalhos de co-autorias entre os participantes dos grupos; Grande área predominante do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</si>
  <si>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</si>
  <si>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</si>
  <si>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</si>
  <si>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</si>
  <si>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</si>
  <si>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</si>
  <si>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</si>
  <si>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Nº de orientadores (orientador principal)</t>
  </si>
  <si>
    <t>Teses orientadas</t>
  </si>
  <si>
    <t>Dissestações orientadas</t>
  </si>
  <si>
    <t>Dissertações orientadas</t>
  </si>
  <si>
    <t>Notas: Não há dupla contagem no número de orientações; Grande área predominante do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</si>
  <si>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</si>
  <si>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</si>
  <si>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</si>
  <si>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</si>
  <si>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</si>
  <si>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</si>
  <si>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</si>
  <si>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Todas as áreas (1)</t>
  </si>
  <si>
    <t>6- Indicadores de investimentos do CNPq (1): Investimento por doutor e nº de bolsistas PQ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</si>
  <si>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</si>
  <si>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</si>
  <si>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</si>
  <si>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</si>
  <si>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</si>
  <si>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BPQ- grande área da bolsa; Doutores- grande área predominante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</si>
  <si>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</si>
  <si>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</si>
  <si>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das </t>
    </r>
    <r>
      <rPr>
        <b/>
        <i/>
        <sz val="11"/>
        <rFont val="Arial"/>
        <family val="2"/>
      </rPr>
      <t>Ciências Agrárias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</si>
</sst>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9" formatCode="0.0"/>
    <numFmt numFmtId="190" formatCode="_(* #,##0.0_);_(* \(#,##0.0\);_(* &quot;-&quot;??_);_(@_)"/>
    <numFmt numFmtId="191" formatCode="_(* #,##0_);_(* \(#,##0\);_(* &quot;-&quot;??_);_(@_)"/>
    <numFmt numFmtId="196" formatCode="#,##0.0"/>
    <numFmt numFmtId="197" formatCode="_(* #,##0_);_(* \(#,##0\);_(* &quot;-&quot;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7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0" applyNumberFormat="1" applyFont="1" applyFill="1" applyBorder="1" applyAlignment="1">
      <alignment/>
    </xf>
    <xf numFmtId="191" fontId="7" fillId="0" borderId="0" xfId="20" applyNumberFormat="1" applyFont="1" applyFill="1" applyBorder="1" applyAlignment="1">
      <alignment/>
    </xf>
    <xf numFmtId="191" fontId="7" fillId="0" borderId="17" xfId="20" applyNumberFormat="1" applyFont="1" applyFill="1" applyBorder="1" applyAlignment="1">
      <alignment/>
    </xf>
    <xf numFmtId="191" fontId="7" fillId="0" borderId="2" xfId="20" applyNumberFormat="1" applyFont="1" applyFill="1" applyBorder="1" applyAlignment="1">
      <alignment/>
    </xf>
    <xf numFmtId="191" fontId="7" fillId="0" borderId="18" xfId="2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19" xfId="20" applyNumberFormat="1" applyFont="1" applyFill="1" applyBorder="1" applyAlignment="1">
      <alignment/>
    </xf>
    <xf numFmtId="191" fontId="7" fillId="0" borderId="20" xfId="2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0" applyNumberFormat="1" applyFont="1" applyFill="1" applyBorder="1" applyAlignment="1">
      <alignment/>
    </xf>
    <xf numFmtId="191" fontId="7" fillId="0" borderId="7" xfId="20" applyNumberFormat="1" applyFont="1" applyFill="1" applyBorder="1" applyAlignment="1">
      <alignment/>
    </xf>
    <xf numFmtId="191" fontId="7" fillId="0" borderId="22" xfId="20" applyNumberFormat="1" applyFont="1" applyFill="1" applyBorder="1" applyAlignment="1">
      <alignment/>
    </xf>
    <xf numFmtId="191" fontId="7" fillId="0" borderId="8" xfId="20" applyNumberFormat="1" applyFont="1" applyFill="1" applyBorder="1" applyAlignment="1">
      <alignment/>
    </xf>
    <xf numFmtId="191" fontId="7" fillId="0" borderId="23" xfId="2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Border="1" applyAlignment="1" quotePrefix="1">
      <alignment/>
    </xf>
    <xf numFmtId="0" fontId="10" fillId="0" borderId="0" xfId="0" applyFont="1" applyAlignment="1">
      <alignment horizontal="right" wrapText="1"/>
    </xf>
    <xf numFmtId="3" fontId="1" fillId="0" borderId="0" xfId="15" applyNumberFormat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0" applyNumberFormat="1" applyFont="1" applyFill="1" applyBorder="1" applyAlignment="1">
      <alignment/>
    </xf>
    <xf numFmtId="190" fontId="7" fillId="0" borderId="1" xfId="20" applyNumberFormat="1" applyFont="1" applyFill="1" applyBorder="1" applyAlignment="1">
      <alignment/>
    </xf>
    <xf numFmtId="190" fontId="7" fillId="0" borderId="27" xfId="2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0" applyNumberFormat="1" applyFont="1" applyFill="1" applyBorder="1" applyAlignment="1">
      <alignment/>
    </xf>
    <xf numFmtId="190" fontId="7" fillId="0" borderId="0" xfId="20" applyNumberFormat="1" applyFont="1" applyFill="1" applyBorder="1" applyAlignment="1">
      <alignment/>
    </xf>
    <xf numFmtId="190" fontId="7" fillId="0" borderId="18" xfId="20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0" applyNumberFormat="1" applyFont="1" applyFill="1" applyBorder="1" applyAlignment="1">
      <alignment/>
    </xf>
    <xf numFmtId="196" fontId="7" fillId="0" borderId="1" xfId="20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196" fontId="7" fillId="0" borderId="0" xfId="20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indent="1"/>
    </xf>
    <xf numFmtId="3" fontId="7" fillId="0" borderId="0" xfId="20" applyNumberFormat="1" applyFont="1" applyFill="1" applyBorder="1" applyAlignment="1">
      <alignment/>
    </xf>
    <xf numFmtId="183" fontId="7" fillId="0" borderId="0" xfId="20" applyNumberFormat="1" applyFont="1" applyFill="1" applyBorder="1" applyAlignment="1">
      <alignment/>
    </xf>
    <xf numFmtId="0" fontId="7" fillId="0" borderId="20" xfId="0" applyFont="1" applyFill="1" applyBorder="1" applyAlignment="1" quotePrefix="1">
      <alignment horizontal="left" indent="1"/>
    </xf>
    <xf numFmtId="0" fontId="6" fillId="0" borderId="2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0" applyNumberFormat="1" applyFont="1" applyFill="1" applyBorder="1" applyAlignment="1">
      <alignment/>
    </xf>
    <xf numFmtId="183" fontId="7" fillId="0" borderId="7" xfId="2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0" applyNumberFormat="1" applyFont="1" applyFill="1" applyBorder="1" applyAlignment="1">
      <alignment/>
    </xf>
    <xf numFmtId="183" fontId="7" fillId="0" borderId="30" xfId="2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6" fontId="7" fillId="0" borderId="0" xfId="2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 indent="2"/>
    </xf>
    <xf numFmtId="0" fontId="7" fillId="0" borderId="20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9" fillId="0" borderId="0" xfId="0" applyFont="1" applyFill="1" applyAlignment="1">
      <alignment/>
    </xf>
    <xf numFmtId="191" fontId="6" fillId="0" borderId="2" xfId="2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7" fillId="0" borderId="0" xfId="2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0" applyNumberFormat="1" applyFont="1" applyFill="1" applyBorder="1" applyAlignment="1">
      <alignment/>
    </xf>
    <xf numFmtId="191" fontId="6" fillId="0" borderId="0" xfId="2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7" fillId="0" borderId="0" xfId="20" applyNumberFormat="1" applyFont="1" applyFill="1" applyAlignment="1">
      <alignment/>
    </xf>
    <xf numFmtId="191" fontId="6" fillId="0" borderId="1" xfId="20" applyNumberFormat="1" applyFont="1" applyFill="1" applyBorder="1" applyAlignment="1">
      <alignment/>
    </xf>
    <xf numFmtId="191" fontId="6" fillId="0" borderId="1" xfId="20" applyNumberFormat="1" applyFont="1" applyFill="1" applyBorder="1" applyAlignment="1">
      <alignment horizontal="right"/>
    </xf>
    <xf numFmtId="191" fontId="6" fillId="0" borderId="26" xfId="20" applyNumberFormat="1" applyFont="1" applyFill="1" applyBorder="1" applyAlignment="1">
      <alignment/>
    </xf>
    <xf numFmtId="191" fontId="7" fillId="0" borderId="0" xfId="20" applyNumberFormat="1" applyFont="1" applyFill="1" applyBorder="1" applyAlignment="1">
      <alignment horizontal="left" indent="1"/>
    </xf>
    <xf numFmtId="0" fontId="6" fillId="0" borderId="2" xfId="0" applyFont="1" applyFill="1" applyBorder="1" applyAlignment="1">
      <alignment/>
    </xf>
    <xf numFmtId="191" fontId="7" fillId="0" borderId="30" xfId="20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0" applyNumberFormat="1" applyFont="1" applyFill="1" applyBorder="1" applyAlignment="1">
      <alignment/>
    </xf>
    <xf numFmtId="191" fontId="7" fillId="0" borderId="30" xfId="20" applyNumberFormat="1" applyFont="1" applyFill="1" applyBorder="1" applyAlignment="1">
      <alignment/>
    </xf>
    <xf numFmtId="191" fontId="7" fillId="0" borderId="28" xfId="20" applyNumberFormat="1" applyFont="1" applyFill="1" applyBorder="1" applyAlignment="1">
      <alignment/>
    </xf>
    <xf numFmtId="191" fontId="6" fillId="0" borderId="0" xfId="20" applyNumberFormat="1" applyFont="1" applyFill="1" applyAlignment="1">
      <alignment/>
    </xf>
    <xf numFmtId="191" fontId="6" fillId="0" borderId="34" xfId="20" applyNumberFormat="1" applyFont="1" applyFill="1" applyBorder="1" applyAlignment="1">
      <alignment horizontal="center"/>
    </xf>
    <xf numFmtId="191" fontId="6" fillId="0" borderId="0" xfId="20" applyNumberFormat="1" applyFont="1" applyFill="1" applyBorder="1" applyAlignment="1">
      <alignment horizontal="center"/>
    </xf>
    <xf numFmtId="191" fontId="7" fillId="0" borderId="7" xfId="20" applyNumberFormat="1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right"/>
    </xf>
    <xf numFmtId="191" fontId="7" fillId="0" borderId="2" xfId="0" applyNumberFormat="1" applyFont="1" applyFill="1" applyBorder="1" applyAlignment="1">
      <alignment horizontal="right"/>
    </xf>
    <xf numFmtId="191" fontId="7" fillId="0" borderId="16" xfId="20" applyNumberFormat="1" applyFont="1" applyFill="1" applyBorder="1" applyAlignment="1">
      <alignment horizontal="right"/>
    </xf>
    <xf numFmtId="191" fontId="7" fillId="0" borderId="0" xfId="20" applyNumberFormat="1" applyFont="1" applyFill="1" applyBorder="1" applyAlignment="1">
      <alignment horizontal="right"/>
    </xf>
    <xf numFmtId="191" fontId="7" fillId="0" borderId="20" xfId="2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0" applyNumberFormat="1" applyFont="1" applyFill="1" applyBorder="1" applyAlignment="1">
      <alignment horizontal="right" vertical="center"/>
    </xf>
    <xf numFmtId="191" fontId="7" fillId="0" borderId="38" xfId="20" applyNumberFormat="1" applyFont="1" applyFill="1" applyBorder="1" applyAlignment="1">
      <alignment vertical="center"/>
    </xf>
    <xf numFmtId="3" fontId="7" fillId="0" borderId="38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191" fontId="7" fillId="0" borderId="38" xfId="2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0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'[1]Agrárias'!$C$41:$E$41</c:f>
              <c:numCache>
                <c:ptCount val="3"/>
                <c:pt idx="0">
                  <c:v>1142</c:v>
                </c:pt>
                <c:pt idx="1">
                  <c:v>1495</c:v>
                </c:pt>
                <c:pt idx="2">
                  <c:v>1944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'[1]Agrárias'!$C$42:$E$42</c:f>
              <c:numCache>
                <c:ptCount val="3"/>
                <c:pt idx="0">
                  <c:v>3657</c:v>
                </c:pt>
                <c:pt idx="1">
                  <c:v>5803</c:v>
                </c:pt>
                <c:pt idx="2">
                  <c:v>8077</c:v>
                </c:pt>
              </c:numCache>
            </c:numRef>
          </c:val>
        </c:ser>
        <c:axId val="32151320"/>
        <c:axId val="20926425"/>
      </c:bar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26425"/>
        <c:crosses val="autoZero"/>
        <c:auto val="1"/>
        <c:lblOffset val="100"/>
        <c:noMultiLvlLbl val="0"/>
      </c:catAx>
      <c:valAx>
        <c:axId val="20926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51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630900" y="5048250"/>
        <a:ext cx="4371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905875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905875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905875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1981200" y="1451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1981200" y="1451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1981200" y="1451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228600"/>
    <xdr:sp>
      <xdr:nvSpPr>
        <xdr:cNvPr id="47" name="TextBox 47"/>
        <xdr:cNvSpPr txBox="1">
          <a:spLocks noChangeArrowheads="1"/>
        </xdr:cNvSpPr>
      </xdr:nvSpPr>
      <xdr:spPr>
        <a:xfrm>
          <a:off x="24955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48" name="TextBox 48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49" name="TextBox 49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76200" cy="228600"/>
    <xdr:sp>
      <xdr:nvSpPr>
        <xdr:cNvPr id="50" name="TextBox 50"/>
        <xdr:cNvSpPr txBox="1">
          <a:spLocks noChangeArrowheads="1"/>
        </xdr:cNvSpPr>
      </xdr:nvSpPr>
      <xdr:spPr>
        <a:xfrm>
          <a:off x="35242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76200" cy="228600"/>
    <xdr:sp>
      <xdr:nvSpPr>
        <xdr:cNvPr id="51" name="TextBox 51"/>
        <xdr:cNvSpPr txBox="1">
          <a:spLocks noChangeArrowheads="1"/>
        </xdr:cNvSpPr>
      </xdr:nvSpPr>
      <xdr:spPr>
        <a:xfrm>
          <a:off x="35242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76200" cy="228600"/>
    <xdr:sp>
      <xdr:nvSpPr>
        <xdr:cNvPr id="52" name="TextBox 52"/>
        <xdr:cNvSpPr txBox="1">
          <a:spLocks noChangeArrowheads="1"/>
        </xdr:cNvSpPr>
      </xdr:nvSpPr>
      <xdr:spPr>
        <a:xfrm>
          <a:off x="40386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76200" cy="228600"/>
    <xdr:sp>
      <xdr:nvSpPr>
        <xdr:cNvPr id="53" name="TextBox 53"/>
        <xdr:cNvSpPr txBox="1">
          <a:spLocks noChangeArrowheads="1"/>
        </xdr:cNvSpPr>
      </xdr:nvSpPr>
      <xdr:spPr>
        <a:xfrm>
          <a:off x="40386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131</xdr:row>
      <xdr:rowOff>0</xdr:rowOff>
    </xdr:from>
    <xdr:ext cx="76200" cy="228600"/>
    <xdr:sp>
      <xdr:nvSpPr>
        <xdr:cNvPr id="54" name="TextBox 54"/>
        <xdr:cNvSpPr txBox="1">
          <a:spLocks noChangeArrowheads="1"/>
        </xdr:cNvSpPr>
      </xdr:nvSpPr>
      <xdr:spPr>
        <a:xfrm>
          <a:off x="46386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131</xdr:row>
      <xdr:rowOff>0</xdr:rowOff>
    </xdr:from>
    <xdr:ext cx="76200" cy="228600"/>
    <xdr:sp>
      <xdr:nvSpPr>
        <xdr:cNvPr id="55" name="TextBox 55"/>
        <xdr:cNvSpPr txBox="1">
          <a:spLocks noChangeArrowheads="1"/>
        </xdr:cNvSpPr>
      </xdr:nvSpPr>
      <xdr:spPr>
        <a:xfrm>
          <a:off x="46386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76200" cy="228600"/>
    <xdr:sp>
      <xdr:nvSpPr>
        <xdr:cNvPr id="56" name="TextBox 56"/>
        <xdr:cNvSpPr txBox="1">
          <a:spLocks noChangeArrowheads="1"/>
        </xdr:cNvSpPr>
      </xdr:nvSpPr>
      <xdr:spPr>
        <a:xfrm>
          <a:off x="52387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76200" cy="228600"/>
    <xdr:sp>
      <xdr:nvSpPr>
        <xdr:cNvPr id="57" name="TextBox 57"/>
        <xdr:cNvSpPr txBox="1">
          <a:spLocks noChangeArrowheads="1"/>
        </xdr:cNvSpPr>
      </xdr:nvSpPr>
      <xdr:spPr>
        <a:xfrm>
          <a:off x="52387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76200" cy="228600"/>
    <xdr:sp>
      <xdr:nvSpPr>
        <xdr:cNvPr id="58" name="TextBox 58"/>
        <xdr:cNvSpPr txBox="1">
          <a:spLocks noChangeArrowheads="1"/>
        </xdr:cNvSpPr>
      </xdr:nvSpPr>
      <xdr:spPr>
        <a:xfrm>
          <a:off x="67818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131</xdr:row>
      <xdr:rowOff>0</xdr:rowOff>
    </xdr:from>
    <xdr:ext cx="76200" cy="228600"/>
    <xdr:sp>
      <xdr:nvSpPr>
        <xdr:cNvPr id="59" name="TextBox 59"/>
        <xdr:cNvSpPr txBox="1">
          <a:spLocks noChangeArrowheads="1"/>
        </xdr:cNvSpPr>
      </xdr:nvSpPr>
      <xdr:spPr>
        <a:xfrm>
          <a:off x="72961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131</xdr:row>
      <xdr:rowOff>0</xdr:rowOff>
    </xdr:from>
    <xdr:ext cx="76200" cy="228600"/>
    <xdr:sp>
      <xdr:nvSpPr>
        <xdr:cNvPr id="60" name="TextBox 60"/>
        <xdr:cNvSpPr txBox="1">
          <a:spLocks noChangeArrowheads="1"/>
        </xdr:cNvSpPr>
      </xdr:nvSpPr>
      <xdr:spPr>
        <a:xfrm>
          <a:off x="72961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76200" cy="228600"/>
    <xdr:sp>
      <xdr:nvSpPr>
        <xdr:cNvPr id="61" name="TextBox 61"/>
        <xdr:cNvSpPr txBox="1">
          <a:spLocks noChangeArrowheads="1"/>
        </xdr:cNvSpPr>
      </xdr:nvSpPr>
      <xdr:spPr>
        <a:xfrm>
          <a:off x="789622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76200" cy="228600"/>
    <xdr:sp>
      <xdr:nvSpPr>
        <xdr:cNvPr id="62" name="TextBox 62"/>
        <xdr:cNvSpPr txBox="1">
          <a:spLocks noChangeArrowheads="1"/>
        </xdr:cNvSpPr>
      </xdr:nvSpPr>
      <xdr:spPr>
        <a:xfrm>
          <a:off x="789622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131</xdr:row>
      <xdr:rowOff>0</xdr:rowOff>
    </xdr:from>
    <xdr:ext cx="76200" cy="228600"/>
    <xdr:sp>
      <xdr:nvSpPr>
        <xdr:cNvPr id="63" name="TextBox 63"/>
        <xdr:cNvSpPr txBox="1">
          <a:spLocks noChangeArrowheads="1"/>
        </xdr:cNvSpPr>
      </xdr:nvSpPr>
      <xdr:spPr>
        <a:xfrm>
          <a:off x="84963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131</xdr:row>
      <xdr:rowOff>0</xdr:rowOff>
    </xdr:from>
    <xdr:ext cx="76200" cy="228600"/>
    <xdr:sp>
      <xdr:nvSpPr>
        <xdr:cNvPr id="64" name="TextBox 64"/>
        <xdr:cNvSpPr txBox="1">
          <a:spLocks noChangeArrowheads="1"/>
        </xdr:cNvSpPr>
      </xdr:nvSpPr>
      <xdr:spPr>
        <a:xfrm>
          <a:off x="84963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131</xdr:row>
      <xdr:rowOff>0</xdr:rowOff>
    </xdr:from>
    <xdr:ext cx="76200" cy="228600"/>
    <xdr:sp>
      <xdr:nvSpPr>
        <xdr:cNvPr id="65" name="TextBox 65"/>
        <xdr:cNvSpPr txBox="1">
          <a:spLocks noChangeArrowheads="1"/>
        </xdr:cNvSpPr>
      </xdr:nvSpPr>
      <xdr:spPr>
        <a:xfrm>
          <a:off x="89058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131</xdr:row>
      <xdr:rowOff>0</xdr:rowOff>
    </xdr:from>
    <xdr:ext cx="76200" cy="228600"/>
    <xdr:sp>
      <xdr:nvSpPr>
        <xdr:cNvPr id="66" name="TextBox 66"/>
        <xdr:cNvSpPr txBox="1">
          <a:spLocks noChangeArrowheads="1"/>
        </xdr:cNvSpPr>
      </xdr:nvSpPr>
      <xdr:spPr>
        <a:xfrm>
          <a:off x="89058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131</xdr:row>
      <xdr:rowOff>0</xdr:rowOff>
    </xdr:from>
    <xdr:ext cx="76200" cy="228600"/>
    <xdr:sp>
      <xdr:nvSpPr>
        <xdr:cNvPr id="67" name="TextBox 67"/>
        <xdr:cNvSpPr txBox="1">
          <a:spLocks noChangeArrowheads="1"/>
        </xdr:cNvSpPr>
      </xdr:nvSpPr>
      <xdr:spPr>
        <a:xfrm>
          <a:off x="93154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131</xdr:row>
      <xdr:rowOff>0</xdr:rowOff>
    </xdr:from>
    <xdr:ext cx="76200" cy="228600"/>
    <xdr:sp>
      <xdr:nvSpPr>
        <xdr:cNvPr id="68" name="TextBox 68"/>
        <xdr:cNvSpPr txBox="1">
          <a:spLocks noChangeArrowheads="1"/>
        </xdr:cNvSpPr>
      </xdr:nvSpPr>
      <xdr:spPr>
        <a:xfrm>
          <a:off x="93154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228600"/>
    <xdr:sp>
      <xdr:nvSpPr>
        <xdr:cNvPr id="69" name="TextBox 69"/>
        <xdr:cNvSpPr txBox="1">
          <a:spLocks noChangeArrowheads="1"/>
        </xdr:cNvSpPr>
      </xdr:nvSpPr>
      <xdr:spPr>
        <a:xfrm>
          <a:off x="24955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70" name="TextBox 70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71" name="TextBox 71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agr&#225;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árias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1142</v>
          </cell>
          <cell r="D41">
            <v>1495</v>
          </cell>
          <cell r="E41">
            <v>1944</v>
          </cell>
        </row>
        <row r="42">
          <cell r="C42">
            <v>3657</v>
          </cell>
          <cell r="D42">
            <v>5803</v>
          </cell>
          <cell r="E42">
            <v>8077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2" width="25.421875" style="3" customWidth="1"/>
    <col min="3" max="6" width="7.7109375" style="3" bestFit="1" customWidth="1"/>
    <col min="7" max="8" width="9.00390625" style="3" bestFit="1" customWidth="1"/>
    <col min="9" max="12" width="7.7109375" style="3" bestFit="1" customWidth="1"/>
    <col min="13" max="14" width="9.00390625" style="3" bestFit="1" customWidth="1"/>
    <col min="15" max="20" width="6.140625" style="3" bestFit="1" customWidth="1"/>
    <col min="21" max="16384" width="8.8515625" style="3" customWidth="1"/>
  </cols>
  <sheetData>
    <row r="1" spans="1:17" ht="14.2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12" customHeight="1">
      <c r="B2" s="4"/>
      <c r="C2" s="5"/>
      <c r="D2" s="5"/>
      <c r="E2" s="5"/>
      <c r="F2" s="5"/>
      <c r="G2" s="5"/>
      <c r="H2" s="5"/>
    </row>
    <row r="3" spans="1:9" ht="11.25">
      <c r="A3" s="6" t="s">
        <v>0</v>
      </c>
      <c r="C3" s="6"/>
      <c r="D3" s="6"/>
      <c r="E3" s="6"/>
      <c r="F3" s="6"/>
      <c r="G3" s="6"/>
      <c r="H3" s="6"/>
      <c r="I3" s="6"/>
    </row>
    <row r="4" spans="1:20" ht="12" customHeight="1">
      <c r="A4" s="7" t="s">
        <v>1</v>
      </c>
      <c r="B4" s="8"/>
      <c r="C4" s="9" t="s">
        <v>2</v>
      </c>
      <c r="D4" s="10"/>
      <c r="E4" s="10"/>
      <c r="F4" s="10"/>
      <c r="G4" s="10"/>
      <c r="H4" s="11"/>
      <c r="I4" s="9" t="s">
        <v>3</v>
      </c>
      <c r="J4" s="10"/>
      <c r="K4" s="10"/>
      <c r="L4" s="10"/>
      <c r="M4" s="10"/>
      <c r="N4" s="12"/>
      <c r="O4" s="10" t="s">
        <v>4</v>
      </c>
      <c r="P4" s="10"/>
      <c r="Q4" s="10"/>
      <c r="R4" s="10"/>
      <c r="S4" s="10"/>
      <c r="T4" s="10"/>
    </row>
    <row r="5" spans="1:20" ht="12" customHeight="1">
      <c r="A5" s="13"/>
      <c r="B5" s="14"/>
      <c r="C5" s="15">
        <v>2000</v>
      </c>
      <c r="D5" s="16">
        <v>2002</v>
      </c>
      <c r="E5" s="16">
        <v>2004</v>
      </c>
      <c r="F5" s="16">
        <v>2006</v>
      </c>
      <c r="G5" s="16">
        <v>2008</v>
      </c>
      <c r="H5" s="17">
        <v>2010</v>
      </c>
      <c r="I5" s="15">
        <v>2000</v>
      </c>
      <c r="J5" s="16">
        <v>2002</v>
      </c>
      <c r="K5" s="16">
        <v>2004</v>
      </c>
      <c r="L5" s="16">
        <v>2006</v>
      </c>
      <c r="M5" s="16">
        <v>2008</v>
      </c>
      <c r="N5" s="18">
        <v>2010</v>
      </c>
      <c r="O5" s="19">
        <v>2000</v>
      </c>
      <c r="P5" s="20">
        <v>2002</v>
      </c>
      <c r="Q5" s="21">
        <v>2004</v>
      </c>
      <c r="R5" s="21">
        <v>2006</v>
      </c>
      <c r="S5" s="21">
        <v>2008</v>
      </c>
      <c r="T5" s="21">
        <v>2010</v>
      </c>
    </row>
    <row r="6" spans="1:20" ht="11.25">
      <c r="A6" s="22" t="s">
        <v>5</v>
      </c>
      <c r="B6" s="23"/>
      <c r="C6" s="24">
        <v>107</v>
      </c>
      <c r="D6" s="25">
        <v>124</v>
      </c>
      <c r="E6" s="25">
        <v>144</v>
      </c>
      <c r="F6" s="26">
        <v>167</v>
      </c>
      <c r="G6" s="25">
        <v>181</v>
      </c>
      <c r="H6" s="27">
        <v>206</v>
      </c>
      <c r="I6" s="25">
        <v>224</v>
      </c>
      <c r="J6" s="25">
        <v>268</v>
      </c>
      <c r="K6" s="25">
        <v>335</v>
      </c>
      <c r="L6" s="25">
        <v>403</v>
      </c>
      <c r="M6" s="25">
        <v>422</v>
      </c>
      <c r="N6" s="28">
        <v>452</v>
      </c>
      <c r="O6" s="29">
        <f aca="true" t="shared" si="0" ref="O6:T12">+C6*100/I6</f>
        <v>47.767857142857146</v>
      </c>
      <c r="P6" s="29">
        <f t="shared" si="0"/>
        <v>46.26865671641791</v>
      </c>
      <c r="Q6" s="29">
        <f t="shared" si="0"/>
        <v>42.985074626865675</v>
      </c>
      <c r="R6" s="29">
        <f t="shared" si="0"/>
        <v>41.43920595533499</v>
      </c>
      <c r="S6" s="29">
        <f t="shared" si="0"/>
        <v>42.89099526066351</v>
      </c>
      <c r="T6" s="29">
        <f t="shared" si="0"/>
        <v>45.575221238938056</v>
      </c>
    </row>
    <row r="7" spans="1:20" ht="11.25">
      <c r="A7" s="30" t="s">
        <v>6</v>
      </c>
      <c r="B7" s="31"/>
      <c r="C7" s="24">
        <v>1352</v>
      </c>
      <c r="D7" s="25">
        <v>1653</v>
      </c>
      <c r="E7" s="25">
        <v>1997</v>
      </c>
      <c r="F7" s="32">
        <v>2041</v>
      </c>
      <c r="G7" s="25">
        <v>2177</v>
      </c>
      <c r="H7" s="33">
        <v>2699</v>
      </c>
      <c r="I7" s="25">
        <v>11760</v>
      </c>
      <c r="J7" s="25">
        <v>15158</v>
      </c>
      <c r="K7" s="25">
        <v>19470</v>
      </c>
      <c r="L7" s="25">
        <v>21024</v>
      </c>
      <c r="M7" s="25">
        <v>22797</v>
      </c>
      <c r="N7" s="28">
        <v>27523</v>
      </c>
      <c r="O7" s="34">
        <f t="shared" si="0"/>
        <v>11.496598639455783</v>
      </c>
      <c r="P7" s="34">
        <f t="shared" si="0"/>
        <v>10.90513260324581</v>
      </c>
      <c r="Q7" s="34">
        <f t="shared" si="0"/>
        <v>10.256805341551104</v>
      </c>
      <c r="R7" s="34">
        <f t="shared" si="0"/>
        <v>9.707952815829529</v>
      </c>
      <c r="S7" s="34">
        <f t="shared" si="0"/>
        <v>9.549502127472913</v>
      </c>
      <c r="T7" s="34">
        <f t="shared" si="0"/>
        <v>9.806343785197834</v>
      </c>
    </row>
    <row r="8" spans="1:20" ht="11.25" customHeight="1">
      <c r="A8" s="30" t="s">
        <v>7</v>
      </c>
      <c r="B8" s="31"/>
      <c r="C8" s="24">
        <v>6880</v>
      </c>
      <c r="D8" s="25">
        <v>7611</v>
      </c>
      <c r="E8" s="25">
        <v>9814</v>
      </c>
      <c r="F8" s="32">
        <v>10840</v>
      </c>
      <c r="G8" s="25">
        <v>12242</v>
      </c>
      <c r="H8" s="33">
        <v>15269</v>
      </c>
      <c r="I8" s="25">
        <v>48781</v>
      </c>
      <c r="J8" s="25">
        <v>56891</v>
      </c>
      <c r="K8" s="25">
        <v>77649</v>
      </c>
      <c r="L8" s="25">
        <v>90320</v>
      </c>
      <c r="M8" s="25">
        <v>104018</v>
      </c>
      <c r="N8" s="28">
        <v>128892</v>
      </c>
      <c r="O8" s="34">
        <f t="shared" si="0"/>
        <v>14.10385190955495</v>
      </c>
      <c r="P8" s="34">
        <f t="shared" si="0"/>
        <v>13.378214480322018</v>
      </c>
      <c r="Q8" s="34">
        <f t="shared" si="0"/>
        <v>12.638926451081147</v>
      </c>
      <c r="R8" s="34">
        <f t="shared" si="0"/>
        <v>12.00177147918512</v>
      </c>
      <c r="S8" s="34">
        <f t="shared" si="0"/>
        <v>11.769116883616297</v>
      </c>
      <c r="T8" s="34">
        <f t="shared" si="0"/>
        <v>11.846351984607269</v>
      </c>
    </row>
    <row r="9" spans="1:20" ht="11.25" customHeight="1">
      <c r="A9" s="30" t="s">
        <v>8</v>
      </c>
      <c r="B9" s="31"/>
      <c r="C9" s="24">
        <v>4015</v>
      </c>
      <c r="D9" s="25">
        <v>5146</v>
      </c>
      <c r="E9" s="25">
        <v>6968</v>
      </c>
      <c r="F9" s="32">
        <v>8128</v>
      </c>
      <c r="G9" s="25">
        <v>9378</v>
      </c>
      <c r="H9" s="33">
        <v>11718</v>
      </c>
      <c r="I9" s="25">
        <v>27662</v>
      </c>
      <c r="J9" s="25">
        <v>34349</v>
      </c>
      <c r="K9" s="25">
        <v>47973</v>
      </c>
      <c r="L9" s="25">
        <v>57586</v>
      </c>
      <c r="M9" s="25">
        <v>66785</v>
      </c>
      <c r="N9" s="28">
        <v>81726</v>
      </c>
      <c r="O9" s="34">
        <f t="shared" si="0"/>
        <v>14.514496421083074</v>
      </c>
      <c r="P9" s="34">
        <f t="shared" si="0"/>
        <v>14.981513290052112</v>
      </c>
      <c r="Q9" s="34">
        <f t="shared" si="0"/>
        <v>14.524836887415837</v>
      </c>
      <c r="R9" s="34">
        <f t="shared" si="0"/>
        <v>14.114541728892439</v>
      </c>
      <c r="S9" s="34">
        <f t="shared" si="0"/>
        <v>14.042075316313543</v>
      </c>
      <c r="T9" s="34">
        <f t="shared" si="0"/>
        <v>14.33815432053447</v>
      </c>
    </row>
    <row r="10" spans="1:20" ht="11.25">
      <c r="A10" s="30" t="s">
        <v>9</v>
      </c>
      <c r="B10" s="31"/>
      <c r="C10" s="24">
        <v>6219</v>
      </c>
      <c r="D10" s="25">
        <v>6890</v>
      </c>
      <c r="E10" s="25">
        <v>11018</v>
      </c>
      <c r="F10" s="32">
        <v>13548</v>
      </c>
      <c r="G10" s="25">
        <v>19022</v>
      </c>
      <c r="H10" s="33">
        <v>24146</v>
      </c>
      <c r="I10" s="25">
        <v>59357</v>
      </c>
      <c r="J10" s="25">
        <v>61872</v>
      </c>
      <c r="K10" s="25">
        <v>102913</v>
      </c>
      <c r="L10" s="25">
        <v>141630</v>
      </c>
      <c r="M10" s="25">
        <v>160931</v>
      </c>
      <c r="N10" s="28">
        <v>213433</v>
      </c>
      <c r="O10" s="34">
        <f t="shared" si="0"/>
        <v>10.477281533770238</v>
      </c>
      <c r="P10" s="34">
        <f t="shared" si="0"/>
        <v>11.135893457460563</v>
      </c>
      <c r="Q10" s="34">
        <f t="shared" si="0"/>
        <v>10.706130420840905</v>
      </c>
      <c r="R10" s="34">
        <f t="shared" si="0"/>
        <v>9.56576996399068</v>
      </c>
      <c r="S10" s="34">
        <f t="shared" si="0"/>
        <v>11.819972534813056</v>
      </c>
      <c r="T10" s="34">
        <f t="shared" si="0"/>
        <v>11.313152136736118</v>
      </c>
    </row>
    <row r="11" spans="1:20" ht="11.25">
      <c r="A11" s="30" t="s">
        <v>10</v>
      </c>
      <c r="B11" s="31"/>
      <c r="C11" s="24">
        <v>3655</v>
      </c>
      <c r="D11" s="25">
        <v>3536</v>
      </c>
      <c r="E11" s="25">
        <v>4137</v>
      </c>
      <c r="F11" s="32">
        <v>4107</v>
      </c>
      <c r="G11" s="25">
        <v>4092</v>
      </c>
      <c r="H11" s="33">
        <v>4781</v>
      </c>
      <c r="I11" s="25">
        <v>16769</v>
      </c>
      <c r="J11" s="25">
        <v>18380</v>
      </c>
      <c r="K11" s="25">
        <v>22733</v>
      </c>
      <c r="L11" s="25">
        <v>23159</v>
      </c>
      <c r="M11" s="25">
        <v>24143</v>
      </c>
      <c r="N11" s="28">
        <v>27484</v>
      </c>
      <c r="O11" s="34">
        <f t="shared" si="0"/>
        <v>21.796171506947342</v>
      </c>
      <c r="P11" s="34">
        <f t="shared" si="0"/>
        <v>19.238302502720348</v>
      </c>
      <c r="Q11" s="34">
        <f t="shared" si="0"/>
        <v>18.198214050059384</v>
      </c>
      <c r="R11" s="34">
        <f t="shared" si="0"/>
        <v>17.733926335333994</v>
      </c>
      <c r="S11" s="34">
        <f t="shared" si="0"/>
        <v>16.949012136022862</v>
      </c>
      <c r="T11" s="34">
        <f t="shared" si="0"/>
        <v>17.395575607626256</v>
      </c>
    </row>
    <row r="12" spans="1:20" ht="11.25">
      <c r="A12" s="35" t="s">
        <v>11</v>
      </c>
      <c r="B12" s="36"/>
      <c r="C12" s="37">
        <v>5683</v>
      </c>
      <c r="D12" s="38">
        <v>7322</v>
      </c>
      <c r="E12" s="38">
        <v>9301</v>
      </c>
      <c r="F12" s="39">
        <v>9917</v>
      </c>
      <c r="G12" s="38">
        <v>10829</v>
      </c>
      <c r="H12" s="40">
        <v>13609</v>
      </c>
      <c r="I12" s="38">
        <v>38126</v>
      </c>
      <c r="J12" s="38">
        <v>50473</v>
      </c>
      <c r="K12" s="38">
        <v>67903</v>
      </c>
      <c r="L12" s="38">
        <v>76719</v>
      </c>
      <c r="M12" s="38">
        <v>86075</v>
      </c>
      <c r="N12" s="41">
        <v>106715</v>
      </c>
      <c r="O12" s="42">
        <f t="shared" si="0"/>
        <v>14.905838535382678</v>
      </c>
      <c r="P12" s="42">
        <f t="shared" si="0"/>
        <v>14.506765993699602</v>
      </c>
      <c r="Q12" s="42">
        <f t="shared" si="0"/>
        <v>13.697480229150406</v>
      </c>
      <c r="R12" s="42">
        <f t="shared" si="0"/>
        <v>12.926393722545914</v>
      </c>
      <c r="S12" s="42">
        <f t="shared" si="0"/>
        <v>12.580888759802498</v>
      </c>
      <c r="T12" s="42">
        <f t="shared" si="0"/>
        <v>12.752658951412641</v>
      </c>
    </row>
    <row r="13" spans="1:16" s="45" customFormat="1" ht="12.75" customHeight="1">
      <c r="A13" s="43" t="s">
        <v>12</v>
      </c>
      <c r="B13" s="30"/>
      <c r="C13" s="44"/>
      <c r="D13" s="44"/>
      <c r="E13" s="44"/>
      <c r="F13" s="44"/>
      <c r="G13" s="44"/>
      <c r="H13" s="44"/>
      <c r="L13" s="3"/>
      <c r="M13" s="3"/>
      <c r="N13" s="3"/>
      <c r="O13" s="3"/>
      <c r="P13" s="3"/>
    </row>
    <row r="14" spans="1:16" s="45" customFormat="1" ht="10.5" customHeight="1">
      <c r="A14" s="46" t="s">
        <v>13</v>
      </c>
      <c r="B14" s="30"/>
      <c r="L14" s="3"/>
      <c r="M14" s="3"/>
      <c r="N14" s="3"/>
      <c r="O14" s="3"/>
      <c r="P14" s="3"/>
    </row>
    <row r="15" spans="1:16" s="45" customFormat="1" ht="10.5" customHeight="1">
      <c r="A15" s="47" t="s">
        <v>14</v>
      </c>
      <c r="B15" s="30"/>
      <c r="L15" s="3"/>
      <c r="M15" s="3"/>
      <c r="N15" s="3"/>
      <c r="O15" s="3"/>
      <c r="P15" s="3"/>
    </row>
    <row r="16" spans="1:6" ht="12.75">
      <c r="A16" s="31"/>
      <c r="B16" s="48"/>
      <c r="C16" s="48"/>
      <c r="D16" s="48"/>
      <c r="E16" s="49"/>
      <c r="F16" s="48"/>
    </row>
    <row r="17" spans="1:6" ht="12.75">
      <c r="A17" s="31"/>
      <c r="B17" s="48"/>
      <c r="C17" s="48"/>
      <c r="D17" s="48"/>
      <c r="E17" s="49"/>
      <c r="F17" s="48"/>
    </row>
    <row r="18" spans="1:22" ht="11.25">
      <c r="A18" s="50" t="s">
        <v>15</v>
      </c>
      <c r="B18" s="31"/>
      <c r="C18" s="31"/>
      <c r="D18" s="31"/>
      <c r="E18" s="31"/>
      <c r="F18" s="31"/>
      <c r="G18" s="31"/>
      <c r="H18" s="31"/>
      <c r="K18" s="31"/>
      <c r="Q18" s="31"/>
      <c r="R18" s="31"/>
      <c r="S18" s="31"/>
      <c r="T18" s="31"/>
      <c r="U18" s="31"/>
      <c r="V18" s="31"/>
    </row>
    <row r="19" spans="1:22" ht="12" customHeight="1">
      <c r="A19" s="7" t="s">
        <v>1</v>
      </c>
      <c r="B19" s="8"/>
      <c r="C19" s="9" t="s">
        <v>2</v>
      </c>
      <c r="D19" s="10"/>
      <c r="E19" s="10"/>
      <c r="F19" s="10"/>
      <c r="G19" s="10"/>
      <c r="H19" s="11"/>
      <c r="I19" s="9" t="s">
        <v>3</v>
      </c>
      <c r="J19" s="10"/>
      <c r="K19" s="10"/>
      <c r="L19" s="10"/>
      <c r="M19" s="10"/>
      <c r="N19" s="12"/>
      <c r="O19" s="10" t="s">
        <v>4</v>
      </c>
      <c r="P19" s="10"/>
      <c r="Q19" s="10"/>
      <c r="R19" s="10"/>
      <c r="S19" s="10"/>
      <c r="T19" s="10"/>
      <c r="U19" s="31"/>
      <c r="V19" s="31"/>
    </row>
    <row r="20" spans="1:22" ht="12" customHeight="1">
      <c r="A20" s="13"/>
      <c r="B20" s="14"/>
      <c r="C20" s="15">
        <v>2000</v>
      </c>
      <c r="D20" s="16">
        <v>2002</v>
      </c>
      <c r="E20" s="16">
        <v>2004</v>
      </c>
      <c r="F20" s="16">
        <v>2006</v>
      </c>
      <c r="G20" s="16">
        <v>2008</v>
      </c>
      <c r="H20" s="17">
        <v>2010</v>
      </c>
      <c r="I20" s="15">
        <v>2000</v>
      </c>
      <c r="J20" s="16">
        <v>2002</v>
      </c>
      <c r="K20" s="16">
        <v>2004</v>
      </c>
      <c r="L20" s="16">
        <v>2006</v>
      </c>
      <c r="M20" s="16">
        <v>2008</v>
      </c>
      <c r="N20" s="18">
        <v>2010</v>
      </c>
      <c r="O20" s="51">
        <v>2000</v>
      </c>
      <c r="P20" s="16">
        <v>2002</v>
      </c>
      <c r="Q20" s="16">
        <v>2004</v>
      </c>
      <c r="R20" s="16">
        <v>2006</v>
      </c>
      <c r="S20" s="16">
        <v>2008</v>
      </c>
      <c r="T20" s="52">
        <v>2010</v>
      </c>
      <c r="U20" s="31"/>
      <c r="V20" s="31"/>
    </row>
    <row r="21" spans="1:22" ht="11.25">
      <c r="A21" s="30" t="s">
        <v>16</v>
      </c>
      <c r="B21" s="31"/>
      <c r="C21" s="53">
        <f>+C12/C7</f>
        <v>4.203402366863905</v>
      </c>
      <c r="D21" s="54">
        <f>+D12/D7</f>
        <v>4.42952208106473</v>
      </c>
      <c r="E21" s="54">
        <v>4.7</v>
      </c>
      <c r="F21" s="54">
        <f aca="true" t="shared" si="1" ref="F21:M21">+F12/F7</f>
        <v>4.858892699657031</v>
      </c>
      <c r="G21" s="54">
        <f t="shared" si="1"/>
        <v>4.97427652733119</v>
      </c>
      <c r="H21" s="54">
        <f>+H12/H7</f>
        <v>5.042237865876251</v>
      </c>
      <c r="I21" s="53">
        <f t="shared" si="1"/>
        <v>3.2420068027210887</v>
      </c>
      <c r="J21" s="54">
        <f t="shared" si="1"/>
        <v>3.329792848660773</v>
      </c>
      <c r="K21" s="54">
        <f t="shared" si="1"/>
        <v>3.4875706214689264</v>
      </c>
      <c r="L21" s="54">
        <f t="shared" si="1"/>
        <v>3.649115296803653</v>
      </c>
      <c r="M21" s="54">
        <f t="shared" si="1"/>
        <v>3.7757161029960082</v>
      </c>
      <c r="N21" s="55">
        <f>+N12/N7</f>
        <v>3.877302619627221</v>
      </c>
      <c r="O21" s="56">
        <f aca="true" t="shared" si="2" ref="O21:T26">+C21/I21*100</f>
        <v>129.65433518942328</v>
      </c>
      <c r="P21" s="56">
        <f t="shared" si="2"/>
        <v>133.02695640199548</v>
      </c>
      <c r="Q21" s="56">
        <f t="shared" si="2"/>
        <v>134.76429612830069</v>
      </c>
      <c r="R21" s="56">
        <f t="shared" si="2"/>
        <v>133.15262205918927</v>
      </c>
      <c r="S21" s="56">
        <f t="shared" si="2"/>
        <v>131.74392331521247</v>
      </c>
      <c r="T21" s="56">
        <f>+H21/N21*100</f>
        <v>130.04499159678775</v>
      </c>
      <c r="U21" s="31"/>
      <c r="V21" s="31"/>
    </row>
    <row r="22" spans="1:22" ht="11.25">
      <c r="A22" s="30" t="s">
        <v>17</v>
      </c>
      <c r="B22" s="31"/>
      <c r="C22" s="57">
        <f>+C8/C7</f>
        <v>5.088757396449704</v>
      </c>
      <c r="D22" s="58">
        <f>+D8/D7</f>
        <v>4.604355716878403</v>
      </c>
      <c r="E22" s="58">
        <v>8.1</v>
      </c>
      <c r="F22" s="58">
        <f aca="true" t="shared" si="3" ref="F22:M22">+F8/F7</f>
        <v>5.311121999020088</v>
      </c>
      <c r="G22" s="58">
        <f t="shared" si="3"/>
        <v>5.623334864492421</v>
      </c>
      <c r="H22" s="58">
        <f>+H8/H7</f>
        <v>5.657280474249722</v>
      </c>
      <c r="I22" s="57">
        <f t="shared" si="3"/>
        <v>4.148044217687075</v>
      </c>
      <c r="J22" s="58">
        <f t="shared" si="3"/>
        <v>3.7531996305581212</v>
      </c>
      <c r="K22" s="58">
        <f t="shared" si="3"/>
        <v>3.988135593220339</v>
      </c>
      <c r="L22" s="58">
        <f t="shared" si="3"/>
        <v>4.296042617960426</v>
      </c>
      <c r="M22" s="58">
        <f t="shared" si="3"/>
        <v>4.5627933500021935</v>
      </c>
      <c r="N22" s="59">
        <f>+N8/N7</f>
        <v>4.683065072848163</v>
      </c>
      <c r="O22" s="56">
        <f t="shared" si="2"/>
        <v>122.67847518961999</v>
      </c>
      <c r="P22" s="56">
        <f t="shared" si="2"/>
        <v>122.67814585161594</v>
      </c>
      <c r="Q22" s="56">
        <f t="shared" si="2"/>
        <v>203.102422439439</v>
      </c>
      <c r="R22" s="56">
        <f t="shared" si="2"/>
        <v>123.62824281155707</v>
      </c>
      <c r="S22" s="56">
        <f t="shared" si="2"/>
        <v>123.24325107753822</v>
      </c>
      <c r="T22" s="56">
        <f t="shared" si="2"/>
        <v>120.80294393195474</v>
      </c>
      <c r="U22" s="31"/>
      <c r="V22" s="31"/>
    </row>
    <row r="23" spans="1:22" ht="11.25">
      <c r="A23" s="30" t="s">
        <v>18</v>
      </c>
      <c r="B23" s="31"/>
      <c r="C23" s="57">
        <f>+C10/C7</f>
        <v>4.599852071005917</v>
      </c>
      <c r="D23" s="58">
        <f>+D10/D7</f>
        <v>4.168179068360557</v>
      </c>
      <c r="E23" s="58">
        <v>6.2</v>
      </c>
      <c r="F23" s="58">
        <f aca="true" t="shared" si="4" ref="F23:M23">+F10/F7</f>
        <v>6.637922586967173</v>
      </c>
      <c r="G23" s="58">
        <f t="shared" si="4"/>
        <v>8.73771244832338</v>
      </c>
      <c r="H23" s="58">
        <f>+H10/H7</f>
        <v>8.946276398666173</v>
      </c>
      <c r="I23" s="57">
        <f t="shared" si="4"/>
        <v>5.0473639455782315</v>
      </c>
      <c r="J23" s="58">
        <f t="shared" si="4"/>
        <v>4.081804987465365</v>
      </c>
      <c r="K23" s="58">
        <f t="shared" si="4"/>
        <v>5.285721623009759</v>
      </c>
      <c r="L23" s="58">
        <f t="shared" si="4"/>
        <v>6.736586757990867</v>
      </c>
      <c r="M23" s="58">
        <f t="shared" si="4"/>
        <v>7.059306049041541</v>
      </c>
      <c r="N23" s="59">
        <f>+N10/N7</f>
        <v>7.754714239000109</v>
      </c>
      <c r="O23" s="56">
        <f t="shared" si="2"/>
        <v>91.1337506191849</v>
      </c>
      <c r="P23" s="56">
        <f t="shared" si="2"/>
        <v>102.11607563713687</v>
      </c>
      <c r="Q23" s="56">
        <f t="shared" si="2"/>
        <v>117.29713447280712</v>
      </c>
      <c r="R23" s="56">
        <f t="shared" si="2"/>
        <v>98.53539819840277</v>
      </c>
      <c r="S23" s="56">
        <f t="shared" si="2"/>
        <v>123.77579874879798</v>
      </c>
      <c r="T23" s="56">
        <f t="shared" si="2"/>
        <v>115.36564885490486</v>
      </c>
      <c r="U23" s="31"/>
      <c r="V23" s="31"/>
    </row>
    <row r="24" spans="1:22" ht="11.25">
      <c r="A24" s="30" t="s">
        <v>19</v>
      </c>
      <c r="B24" s="31"/>
      <c r="C24" s="57">
        <f>+C11/C7</f>
        <v>2.703402366863905</v>
      </c>
      <c r="D24" s="58">
        <f>+D11/D7</f>
        <v>2.1391409558378705</v>
      </c>
      <c r="E24" s="58">
        <v>2.071607411116675</v>
      </c>
      <c r="F24" s="58">
        <f aca="true" t="shared" si="5" ref="F24:M24">+F11/F7</f>
        <v>2.012248897599216</v>
      </c>
      <c r="G24" s="58">
        <f t="shared" si="5"/>
        <v>1.8796508957280662</v>
      </c>
      <c r="H24" s="58">
        <f>+H11/H7</f>
        <v>1.7713968136346796</v>
      </c>
      <c r="I24" s="57">
        <f t="shared" si="5"/>
        <v>1.4259353741496599</v>
      </c>
      <c r="J24" s="58">
        <f t="shared" si="5"/>
        <v>1.2125610238817786</v>
      </c>
      <c r="K24" s="58">
        <f t="shared" si="5"/>
        <v>1.1675911658962506</v>
      </c>
      <c r="L24" s="58">
        <f t="shared" si="5"/>
        <v>1.101550608828006</v>
      </c>
      <c r="M24" s="58">
        <f t="shared" si="5"/>
        <v>1.0590428565162082</v>
      </c>
      <c r="N24" s="59">
        <f>+N11/N7</f>
        <v>0.9985830033063257</v>
      </c>
      <c r="O24" s="56">
        <f t="shared" si="2"/>
        <v>189.58800068173133</v>
      </c>
      <c r="P24" s="56">
        <f t="shared" si="2"/>
        <v>176.4151175657804</v>
      </c>
      <c r="Q24" s="56">
        <f t="shared" si="2"/>
        <v>177.42575240593703</v>
      </c>
      <c r="R24" s="56">
        <f t="shared" si="2"/>
        <v>182.67421228518467</v>
      </c>
      <c r="S24" s="56">
        <f t="shared" si="2"/>
        <v>177.48581978176998</v>
      </c>
      <c r="T24" s="56">
        <f t="shared" si="2"/>
        <v>177.39104388614206</v>
      </c>
      <c r="U24" s="31"/>
      <c r="V24" s="31"/>
    </row>
    <row r="25" spans="1:22" ht="11.25">
      <c r="A25" s="30" t="s">
        <v>20</v>
      </c>
      <c r="B25" s="31"/>
      <c r="C25" s="57">
        <f>+C8/C12</f>
        <v>1.210628189336618</v>
      </c>
      <c r="D25" s="58">
        <f>+D8/D12</f>
        <v>1.0394700901393061</v>
      </c>
      <c r="E25" s="58">
        <v>1.7</v>
      </c>
      <c r="F25" s="58">
        <f aca="true" t="shared" si="6" ref="F25:M25">+F8/F12</f>
        <v>1.0930725017646465</v>
      </c>
      <c r="G25" s="58">
        <f t="shared" si="6"/>
        <v>1.1304829624157355</v>
      </c>
      <c r="H25" s="58">
        <f>+H8/H12</f>
        <v>1.121978102726137</v>
      </c>
      <c r="I25" s="57">
        <f t="shared" si="6"/>
        <v>1.279468079525783</v>
      </c>
      <c r="J25" s="58">
        <f t="shared" si="6"/>
        <v>1.1271570938917836</v>
      </c>
      <c r="K25" s="58">
        <f t="shared" si="6"/>
        <v>1.1435282682650252</v>
      </c>
      <c r="L25" s="58">
        <f t="shared" si="6"/>
        <v>1.1772833326816043</v>
      </c>
      <c r="M25" s="58">
        <f t="shared" si="6"/>
        <v>1.2084577403427244</v>
      </c>
      <c r="N25" s="59">
        <f>+N8/N12</f>
        <v>1.2078152087335425</v>
      </c>
      <c r="O25" s="56">
        <f t="shared" si="2"/>
        <v>94.61964770432729</v>
      </c>
      <c r="P25" s="56">
        <f t="shared" si="2"/>
        <v>92.22051617936265</v>
      </c>
      <c r="Q25" s="56">
        <f t="shared" si="2"/>
        <v>148.66270009916417</v>
      </c>
      <c r="R25" s="56">
        <f t="shared" si="2"/>
        <v>92.84702088450167</v>
      </c>
      <c r="S25" s="56">
        <f t="shared" si="2"/>
        <v>93.54757925545044</v>
      </c>
      <c r="T25" s="56">
        <f t="shared" si="2"/>
        <v>92.89319215499778</v>
      </c>
      <c r="U25" s="31"/>
      <c r="V25" s="31"/>
    </row>
    <row r="26" spans="1:20" ht="11.25">
      <c r="A26" s="60" t="s">
        <v>21</v>
      </c>
      <c r="B26" s="35"/>
      <c r="C26" s="37">
        <f aca="true" t="shared" si="7" ref="C26:M26">+C9/C8*100</f>
        <v>58.35755813953488</v>
      </c>
      <c r="D26" s="38">
        <f t="shared" si="7"/>
        <v>67.61266587833398</v>
      </c>
      <c r="E26" s="38">
        <f t="shared" si="7"/>
        <v>71.00061137151009</v>
      </c>
      <c r="F26" s="38">
        <f>+F9/F8*100</f>
        <v>74.98154981549816</v>
      </c>
      <c r="G26" s="38">
        <f t="shared" si="7"/>
        <v>76.60512988073845</v>
      </c>
      <c r="H26" s="38">
        <f>+H9/H8*100</f>
        <v>76.74372912436964</v>
      </c>
      <c r="I26" s="37">
        <f t="shared" si="7"/>
        <v>56.706504581701886</v>
      </c>
      <c r="J26" s="38">
        <f t="shared" si="7"/>
        <v>60.37686101492328</v>
      </c>
      <c r="K26" s="38">
        <f t="shared" si="7"/>
        <v>61.78186454429549</v>
      </c>
      <c r="L26" s="38">
        <f>+L9/L8*100</f>
        <v>63.7577502214349</v>
      </c>
      <c r="M26" s="38">
        <f t="shared" si="7"/>
        <v>64.20523370955027</v>
      </c>
      <c r="N26" s="41">
        <f>+N9/N8*100</f>
        <v>63.40657294479099</v>
      </c>
      <c r="O26" s="61">
        <f t="shared" si="2"/>
        <v>102.91157702279847</v>
      </c>
      <c r="P26" s="61">
        <f t="shared" si="2"/>
        <v>111.98440054977725</v>
      </c>
      <c r="Q26" s="61">
        <f t="shared" si="2"/>
        <v>114.92144482076141</v>
      </c>
      <c r="R26" s="61">
        <f t="shared" si="2"/>
        <v>117.60382001416652</v>
      </c>
      <c r="S26" s="61">
        <f t="shared" si="2"/>
        <v>119.31290559159469</v>
      </c>
      <c r="T26" s="61">
        <f t="shared" si="2"/>
        <v>121.0343432236773</v>
      </c>
    </row>
    <row r="27" spans="1:22" ht="12.75" customHeight="1">
      <c r="A27" s="62" t="s">
        <v>22</v>
      </c>
      <c r="C27" s="31"/>
      <c r="D27" s="63"/>
      <c r="E27" s="63"/>
      <c r="F27" s="63"/>
      <c r="G27" s="31"/>
      <c r="H27" s="31"/>
      <c r="J27" s="64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1.25">
      <c r="A28" s="62"/>
      <c r="J28" s="64"/>
      <c r="K28" s="65"/>
      <c r="L28" s="65"/>
      <c r="M28" s="65"/>
      <c r="N28" s="65"/>
      <c r="O28" s="65"/>
      <c r="P28" s="65"/>
      <c r="Q28" s="31"/>
      <c r="R28" s="31"/>
      <c r="S28" s="31"/>
      <c r="T28" s="31"/>
      <c r="U28" s="31"/>
      <c r="V28" s="31"/>
    </row>
    <row r="29" spans="10:22" ht="11.25">
      <c r="J29" s="66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1.25">
      <c r="A30" s="67" t="s">
        <v>23</v>
      </c>
      <c r="B30" s="67"/>
      <c r="I30" s="31"/>
      <c r="J30" s="31"/>
      <c r="K30" s="31"/>
      <c r="L30" s="31"/>
      <c r="M30" s="31"/>
      <c r="N30" s="31"/>
      <c r="R30" s="31"/>
      <c r="S30" s="31"/>
      <c r="T30" s="31"/>
      <c r="U30" s="31"/>
      <c r="V30" s="31"/>
    </row>
    <row r="31" spans="1:22" ht="11.25">
      <c r="A31" s="67" t="s">
        <v>24</v>
      </c>
      <c r="B31" s="67"/>
      <c r="I31" s="31"/>
      <c r="J31" s="31"/>
      <c r="K31" s="31"/>
      <c r="L31" s="31"/>
      <c r="M31" s="31"/>
      <c r="N31" s="31"/>
      <c r="R31" s="31"/>
      <c r="S31" s="31"/>
      <c r="T31" s="31"/>
      <c r="U31" s="31"/>
      <c r="V31" s="31"/>
    </row>
    <row r="32" spans="1:22" ht="12.75" customHeight="1">
      <c r="A32" s="68" t="s">
        <v>25</v>
      </c>
      <c r="B32" s="69"/>
      <c r="C32" s="9" t="s">
        <v>26</v>
      </c>
      <c r="D32" s="10"/>
      <c r="E32" s="10"/>
      <c r="F32" s="10"/>
      <c r="G32" s="10"/>
      <c r="H32" s="11"/>
      <c r="I32" s="9" t="s">
        <v>27</v>
      </c>
      <c r="J32" s="10"/>
      <c r="K32" s="10"/>
      <c r="L32" s="10"/>
      <c r="M32" s="10"/>
      <c r="N32" s="11"/>
      <c r="O32" s="10" t="s">
        <v>28</v>
      </c>
      <c r="P32" s="10"/>
      <c r="Q32" s="10"/>
      <c r="R32" s="10"/>
      <c r="S32" s="10"/>
      <c r="T32" s="10"/>
      <c r="U32" s="31"/>
      <c r="V32" s="31"/>
    </row>
    <row r="33" spans="1:22" ht="22.5" customHeight="1">
      <c r="A33" s="70"/>
      <c r="B33" s="71"/>
      <c r="C33" s="72" t="s">
        <v>29</v>
      </c>
      <c r="D33" s="73" t="s">
        <v>30</v>
      </c>
      <c r="E33" s="73" t="s">
        <v>31</v>
      </c>
      <c r="F33" s="73" t="s">
        <v>32</v>
      </c>
      <c r="G33" s="73" t="s">
        <v>33</v>
      </c>
      <c r="H33" s="74" t="s">
        <v>34</v>
      </c>
      <c r="I33" s="72" t="s">
        <v>29</v>
      </c>
      <c r="J33" s="73" t="s">
        <v>30</v>
      </c>
      <c r="K33" s="73" t="s">
        <v>31</v>
      </c>
      <c r="L33" s="73" t="s">
        <v>32</v>
      </c>
      <c r="M33" s="73" t="s">
        <v>33</v>
      </c>
      <c r="N33" s="74" t="s">
        <v>34</v>
      </c>
      <c r="O33" s="72" t="s">
        <v>29</v>
      </c>
      <c r="P33" s="73" t="s">
        <v>30</v>
      </c>
      <c r="Q33" s="73" t="s">
        <v>31</v>
      </c>
      <c r="R33" s="73" t="s">
        <v>32</v>
      </c>
      <c r="S33" s="73" t="s">
        <v>33</v>
      </c>
      <c r="T33" s="75" t="s">
        <v>34</v>
      </c>
      <c r="U33" s="31"/>
      <c r="V33" s="31"/>
    </row>
    <row r="34" spans="1:22" ht="11.25" customHeight="1">
      <c r="A34" s="76" t="s">
        <v>2</v>
      </c>
      <c r="B34" s="77" t="s">
        <v>35</v>
      </c>
      <c r="C34" s="78"/>
      <c r="D34" s="79"/>
      <c r="E34" s="79"/>
      <c r="F34" s="79"/>
      <c r="G34" s="79"/>
      <c r="H34" s="80"/>
      <c r="I34" s="79"/>
      <c r="J34" s="81"/>
      <c r="K34" s="79"/>
      <c r="L34" s="79"/>
      <c r="M34" s="79"/>
      <c r="N34" s="80"/>
      <c r="O34" s="79"/>
      <c r="P34" s="82"/>
      <c r="Q34" s="83"/>
      <c r="R34" s="31"/>
      <c r="S34" s="31"/>
      <c r="T34" s="31"/>
      <c r="U34" s="31"/>
      <c r="V34" s="31"/>
    </row>
    <row r="35" spans="1:22" ht="10.5" customHeight="1">
      <c r="A35" s="84"/>
      <c r="B35" s="85" t="s">
        <v>36</v>
      </c>
      <c r="C35" s="86">
        <v>3666</v>
      </c>
      <c r="D35" s="29">
        <v>4999</v>
      </c>
      <c r="E35" s="29">
        <v>6795</v>
      </c>
      <c r="F35" s="29">
        <v>7876</v>
      </c>
      <c r="G35" s="29">
        <v>8934</v>
      </c>
      <c r="H35" s="87">
        <v>10889</v>
      </c>
      <c r="I35" s="88"/>
      <c r="J35" s="89"/>
      <c r="K35" s="88"/>
      <c r="L35" s="88"/>
      <c r="M35" s="88"/>
      <c r="N35" s="90"/>
      <c r="O35" s="88"/>
      <c r="P35" s="91"/>
      <c r="Q35" s="92"/>
      <c r="R35" s="31"/>
      <c r="S35" s="31"/>
      <c r="T35" s="31"/>
      <c r="U35" s="31"/>
      <c r="V35" s="31"/>
    </row>
    <row r="36" spans="1:22" ht="10.5" customHeight="1">
      <c r="A36" s="84"/>
      <c r="B36" s="93" t="s">
        <v>37</v>
      </c>
      <c r="C36" s="86">
        <v>19899</v>
      </c>
      <c r="D36" s="29">
        <v>27488</v>
      </c>
      <c r="E36" s="29">
        <v>44277</v>
      </c>
      <c r="F36" s="29">
        <v>50921</v>
      </c>
      <c r="G36" s="29">
        <v>57488</v>
      </c>
      <c r="H36" s="87">
        <v>69166</v>
      </c>
      <c r="I36" s="29">
        <f aca="true" t="shared" si="8" ref="I36:N36">+C36/4</f>
        <v>4974.75</v>
      </c>
      <c r="J36" s="94">
        <f t="shared" si="8"/>
        <v>6872</v>
      </c>
      <c r="K36" s="29">
        <f t="shared" si="8"/>
        <v>11069.25</v>
      </c>
      <c r="L36" s="29">
        <f t="shared" si="8"/>
        <v>12730.25</v>
      </c>
      <c r="M36" s="29">
        <f t="shared" si="8"/>
        <v>14372</v>
      </c>
      <c r="N36" s="87">
        <f t="shared" si="8"/>
        <v>17291.5</v>
      </c>
      <c r="O36" s="95">
        <f aca="true" t="shared" si="9" ref="O36:T40">+I36/C$9</f>
        <v>1.239041095890411</v>
      </c>
      <c r="P36" s="95">
        <f t="shared" si="9"/>
        <v>1.3354061406917994</v>
      </c>
      <c r="Q36" s="95">
        <f t="shared" si="9"/>
        <v>1.588583524684271</v>
      </c>
      <c r="R36" s="95">
        <f t="shared" si="9"/>
        <v>1.5662217027559056</v>
      </c>
      <c r="S36" s="95">
        <f t="shared" si="9"/>
        <v>1.5325229259970143</v>
      </c>
      <c r="T36" s="95">
        <f t="shared" si="9"/>
        <v>1.4756357740228707</v>
      </c>
      <c r="U36" s="31"/>
      <c r="V36" s="31"/>
    </row>
    <row r="37" spans="1:20" ht="10.5" customHeight="1">
      <c r="A37" s="84"/>
      <c r="B37" s="93" t="s">
        <v>38</v>
      </c>
      <c r="C37" s="86">
        <v>7096</v>
      </c>
      <c r="D37" s="29">
        <v>9965</v>
      </c>
      <c r="E37" s="29">
        <v>12099</v>
      </c>
      <c r="F37" s="29">
        <v>21257</v>
      </c>
      <c r="G37" s="29">
        <v>27221</v>
      </c>
      <c r="H37" s="87">
        <v>39073</v>
      </c>
      <c r="I37" s="29">
        <f aca="true" t="shared" si="10" ref="I37:K40">+C37/4</f>
        <v>1774</v>
      </c>
      <c r="J37" s="94">
        <f>+D37/4</f>
        <v>2491.25</v>
      </c>
      <c r="K37" s="29">
        <f t="shared" si="10"/>
        <v>3024.75</v>
      </c>
      <c r="L37" s="29">
        <f aca="true" t="shared" si="11" ref="L37:N45">+F37/4</f>
        <v>5314.25</v>
      </c>
      <c r="M37" s="29">
        <f t="shared" si="11"/>
        <v>6805.25</v>
      </c>
      <c r="N37" s="87">
        <f t="shared" si="11"/>
        <v>9768.25</v>
      </c>
      <c r="O37" s="95">
        <f t="shared" si="9"/>
        <v>0.4418430884184309</v>
      </c>
      <c r="P37" s="95">
        <f t="shared" si="9"/>
        <v>0.4841138748542557</v>
      </c>
      <c r="Q37" s="95">
        <f t="shared" si="9"/>
        <v>0.43409156142365096</v>
      </c>
      <c r="R37" s="95">
        <f t="shared" si="9"/>
        <v>0.6538201279527559</v>
      </c>
      <c r="S37" s="95">
        <f t="shared" si="9"/>
        <v>0.7256611217743656</v>
      </c>
      <c r="T37" s="95">
        <f t="shared" si="9"/>
        <v>0.833610684417136</v>
      </c>
    </row>
    <row r="38" spans="1:20" ht="10.5" customHeight="1">
      <c r="A38" s="84"/>
      <c r="B38" s="96" t="s">
        <v>39</v>
      </c>
      <c r="C38" s="86">
        <v>18580</v>
      </c>
      <c r="D38" s="29">
        <v>28399</v>
      </c>
      <c r="E38" s="29">
        <v>42408</v>
      </c>
      <c r="F38" s="29">
        <v>41870</v>
      </c>
      <c r="G38" s="29">
        <v>38384</v>
      </c>
      <c r="H38" s="87">
        <v>42538</v>
      </c>
      <c r="I38" s="29">
        <f t="shared" si="10"/>
        <v>4645</v>
      </c>
      <c r="J38" s="94">
        <f t="shared" si="10"/>
        <v>7099.75</v>
      </c>
      <c r="K38" s="29">
        <f>+E38/4</f>
        <v>10602</v>
      </c>
      <c r="L38" s="29">
        <f t="shared" si="11"/>
        <v>10467.5</v>
      </c>
      <c r="M38" s="29">
        <f t="shared" si="11"/>
        <v>9596</v>
      </c>
      <c r="N38" s="87">
        <f t="shared" si="11"/>
        <v>10634.5</v>
      </c>
      <c r="O38" s="95">
        <f t="shared" si="9"/>
        <v>1.1569115815691158</v>
      </c>
      <c r="P38" s="95">
        <f t="shared" si="9"/>
        <v>1.3796638165565487</v>
      </c>
      <c r="Q38" s="95">
        <f t="shared" si="9"/>
        <v>1.5215269804822045</v>
      </c>
      <c r="R38" s="95">
        <f t="shared" si="9"/>
        <v>1.2878321850393701</v>
      </c>
      <c r="S38" s="95">
        <f t="shared" si="9"/>
        <v>1.0232458946470462</v>
      </c>
      <c r="T38" s="95">
        <f t="shared" si="9"/>
        <v>0.9075354155999318</v>
      </c>
    </row>
    <row r="39" spans="1:20" ht="10.5" customHeight="1">
      <c r="A39" s="84"/>
      <c r="B39" s="93" t="s">
        <v>40</v>
      </c>
      <c r="C39" s="86">
        <v>1142</v>
      </c>
      <c r="D39" s="29">
        <v>1495</v>
      </c>
      <c r="E39" s="29">
        <v>1944</v>
      </c>
      <c r="F39" s="29">
        <v>2212</v>
      </c>
      <c r="G39" s="29">
        <v>2254</v>
      </c>
      <c r="H39" s="87">
        <v>2329</v>
      </c>
      <c r="I39" s="29">
        <f t="shared" si="10"/>
        <v>285.5</v>
      </c>
      <c r="J39" s="94">
        <f t="shared" si="10"/>
        <v>373.75</v>
      </c>
      <c r="K39" s="29">
        <f t="shared" si="10"/>
        <v>486</v>
      </c>
      <c r="L39" s="29">
        <f>+F39/4</f>
        <v>553</v>
      </c>
      <c r="M39" s="29">
        <f t="shared" si="11"/>
        <v>563.5</v>
      </c>
      <c r="N39" s="87">
        <f t="shared" si="11"/>
        <v>582.25</v>
      </c>
      <c r="O39" s="95">
        <f t="shared" si="9"/>
        <v>0.07110834371108343</v>
      </c>
      <c r="P39" s="95">
        <f t="shared" si="9"/>
        <v>0.07262922658375437</v>
      </c>
      <c r="Q39" s="95">
        <f t="shared" si="9"/>
        <v>0.06974741676234214</v>
      </c>
      <c r="R39" s="95">
        <f t="shared" si="9"/>
        <v>0.06803641732283465</v>
      </c>
      <c r="S39" s="95">
        <f t="shared" si="9"/>
        <v>0.060087438686287055</v>
      </c>
      <c r="T39" s="95">
        <f t="shared" si="9"/>
        <v>0.04968851339819082</v>
      </c>
    </row>
    <row r="40" spans="1:20" ht="10.5" customHeight="1">
      <c r="A40" s="84"/>
      <c r="B40" s="93" t="s">
        <v>41</v>
      </c>
      <c r="C40" s="86">
        <v>3657</v>
      </c>
      <c r="D40" s="29">
        <v>5803</v>
      </c>
      <c r="E40" s="29">
        <v>8077</v>
      </c>
      <c r="F40" s="29">
        <v>10448</v>
      </c>
      <c r="G40" s="29">
        <v>12636</v>
      </c>
      <c r="H40" s="87">
        <v>15178</v>
      </c>
      <c r="I40" s="29">
        <f t="shared" si="10"/>
        <v>914.25</v>
      </c>
      <c r="J40" s="94">
        <f t="shared" si="10"/>
        <v>1450.75</v>
      </c>
      <c r="K40" s="29">
        <f t="shared" si="10"/>
        <v>2019.25</v>
      </c>
      <c r="L40" s="29">
        <f t="shared" si="11"/>
        <v>2612</v>
      </c>
      <c r="M40" s="29">
        <f>+G40/4</f>
        <v>3159</v>
      </c>
      <c r="N40" s="87">
        <f>+H40/4</f>
        <v>3794.5</v>
      </c>
      <c r="O40" s="95">
        <f t="shared" si="9"/>
        <v>0.22770859277708594</v>
      </c>
      <c r="P40" s="95">
        <f t="shared" si="9"/>
        <v>0.28191799455888067</v>
      </c>
      <c r="Q40" s="95">
        <f t="shared" si="9"/>
        <v>0.2897890355912744</v>
      </c>
      <c r="R40" s="95">
        <f t="shared" si="9"/>
        <v>0.3213582677165354</v>
      </c>
      <c r="S40" s="95">
        <f t="shared" si="9"/>
        <v>0.33685220729366605</v>
      </c>
      <c r="T40" s="95">
        <f t="shared" si="9"/>
        <v>0.32381805768902544</v>
      </c>
    </row>
    <row r="41" spans="1:20" ht="11.25">
      <c r="A41" s="84"/>
      <c r="B41" s="97" t="s">
        <v>42</v>
      </c>
      <c r="C41" s="86"/>
      <c r="D41" s="29"/>
      <c r="E41" s="29"/>
      <c r="F41" s="29"/>
      <c r="G41" s="98"/>
      <c r="H41" s="99"/>
      <c r="I41" s="29"/>
      <c r="J41" s="94"/>
      <c r="K41" s="29"/>
      <c r="L41" s="29"/>
      <c r="M41" s="29"/>
      <c r="N41" s="87"/>
      <c r="O41" s="95"/>
      <c r="P41" s="95"/>
      <c r="Q41" s="95"/>
      <c r="R41" s="95"/>
      <c r="S41" s="95"/>
      <c r="T41" s="95"/>
    </row>
    <row r="42" spans="1:20" ht="10.5" customHeight="1">
      <c r="A42" s="84"/>
      <c r="B42" s="85" t="s">
        <v>36</v>
      </c>
      <c r="C42" s="86">
        <v>1726</v>
      </c>
      <c r="D42" s="29">
        <v>2665</v>
      </c>
      <c r="E42" s="29">
        <v>4101</v>
      </c>
      <c r="F42" s="29">
        <v>5791</v>
      </c>
      <c r="G42" s="29">
        <v>7364</v>
      </c>
      <c r="H42" s="87">
        <v>9427</v>
      </c>
      <c r="I42" s="88"/>
      <c r="J42" s="89"/>
      <c r="K42" s="88"/>
      <c r="L42" s="88"/>
      <c r="M42" s="88"/>
      <c r="N42" s="90"/>
      <c r="O42" s="100"/>
      <c r="P42" s="101"/>
      <c r="Q42" s="100"/>
      <c r="R42" s="100"/>
      <c r="S42" s="100"/>
      <c r="T42" s="100"/>
    </row>
    <row r="43" spans="1:20" ht="10.5" customHeight="1">
      <c r="A43" s="84"/>
      <c r="B43" s="93" t="s">
        <v>43</v>
      </c>
      <c r="C43" s="86">
        <v>317</v>
      </c>
      <c r="D43" s="29">
        <v>491</v>
      </c>
      <c r="E43" s="29">
        <v>715</v>
      </c>
      <c r="F43" s="29">
        <v>651</v>
      </c>
      <c r="G43" s="29">
        <v>503</v>
      </c>
      <c r="H43" s="87">
        <v>502</v>
      </c>
      <c r="I43" s="29">
        <f aca="true" t="shared" si="12" ref="I43:K45">+C43/4</f>
        <v>79.25</v>
      </c>
      <c r="J43" s="94">
        <f t="shared" si="12"/>
        <v>122.75</v>
      </c>
      <c r="K43" s="29">
        <f t="shared" si="12"/>
        <v>178.75</v>
      </c>
      <c r="L43" s="29">
        <f t="shared" si="11"/>
        <v>162.75</v>
      </c>
      <c r="M43" s="29">
        <f t="shared" si="11"/>
        <v>125.75</v>
      </c>
      <c r="N43" s="87">
        <f t="shared" si="11"/>
        <v>125.5</v>
      </c>
      <c r="O43" s="95">
        <f aca="true" t="shared" si="13" ref="O43:T45">+I43/C$9</f>
        <v>0.019738480697384805</v>
      </c>
      <c r="P43" s="95">
        <f t="shared" si="13"/>
        <v>0.023853478429848425</v>
      </c>
      <c r="Q43" s="95">
        <f t="shared" si="13"/>
        <v>0.025652985074626867</v>
      </c>
      <c r="R43" s="95">
        <f t="shared" si="13"/>
        <v>0.020023375984251968</v>
      </c>
      <c r="S43" s="95">
        <f t="shared" si="13"/>
        <v>0.013409042439752612</v>
      </c>
      <c r="T43" s="95">
        <f t="shared" si="13"/>
        <v>0.010710018774534903</v>
      </c>
    </row>
    <row r="44" spans="1:20" ht="10.5" customHeight="1">
      <c r="A44" s="84"/>
      <c r="B44" s="93" t="s">
        <v>44</v>
      </c>
      <c r="C44" s="86">
        <v>800</v>
      </c>
      <c r="D44" s="29">
        <v>946</v>
      </c>
      <c r="E44" s="29">
        <v>1114</v>
      </c>
      <c r="F44" s="29">
        <v>1518</v>
      </c>
      <c r="G44" s="29">
        <v>1685</v>
      </c>
      <c r="H44" s="87">
        <v>1901</v>
      </c>
      <c r="I44" s="29">
        <f t="shared" si="12"/>
        <v>200</v>
      </c>
      <c r="J44" s="94">
        <f t="shared" si="12"/>
        <v>236.5</v>
      </c>
      <c r="K44" s="29">
        <f t="shared" si="12"/>
        <v>278.5</v>
      </c>
      <c r="L44" s="29">
        <f t="shared" si="11"/>
        <v>379.5</v>
      </c>
      <c r="M44" s="29">
        <f t="shared" si="11"/>
        <v>421.25</v>
      </c>
      <c r="N44" s="87">
        <f t="shared" si="11"/>
        <v>475.25</v>
      </c>
      <c r="O44" s="95">
        <f t="shared" si="13"/>
        <v>0.049813200498132</v>
      </c>
      <c r="P44" s="95">
        <f t="shared" si="13"/>
        <v>0.04595802565099106</v>
      </c>
      <c r="Q44" s="95">
        <f t="shared" si="13"/>
        <v>0.03996842709529277</v>
      </c>
      <c r="R44" s="95">
        <f t="shared" si="13"/>
        <v>0.04669045275590551</v>
      </c>
      <c r="S44" s="95">
        <f t="shared" si="13"/>
        <v>0.044918959266368096</v>
      </c>
      <c r="T44" s="95">
        <f t="shared" si="13"/>
        <v>0.04055726233145588</v>
      </c>
    </row>
    <row r="45" spans="1:20" ht="10.5" customHeight="1">
      <c r="A45" s="102"/>
      <c r="B45" s="103" t="s">
        <v>45</v>
      </c>
      <c r="C45" s="104">
        <v>237</v>
      </c>
      <c r="D45" s="42">
        <v>363</v>
      </c>
      <c r="E45" s="42">
        <v>616</v>
      </c>
      <c r="F45" s="42">
        <v>729</v>
      </c>
      <c r="G45" s="42">
        <v>704</v>
      </c>
      <c r="H45" s="105">
        <v>895</v>
      </c>
      <c r="I45" s="42">
        <f t="shared" si="12"/>
        <v>59.25</v>
      </c>
      <c r="J45" s="106">
        <f t="shared" si="12"/>
        <v>90.75</v>
      </c>
      <c r="K45" s="42">
        <f t="shared" si="12"/>
        <v>154</v>
      </c>
      <c r="L45" s="42">
        <f t="shared" si="11"/>
        <v>182.25</v>
      </c>
      <c r="M45" s="42">
        <f t="shared" si="11"/>
        <v>176</v>
      </c>
      <c r="N45" s="105">
        <f t="shared" si="11"/>
        <v>223.75</v>
      </c>
      <c r="O45" s="107">
        <f t="shared" si="13"/>
        <v>0.014757160647571606</v>
      </c>
      <c r="P45" s="107">
        <f t="shared" si="13"/>
        <v>0.01763505635445006</v>
      </c>
      <c r="Q45" s="107">
        <f t="shared" si="13"/>
        <v>0.022101033295063147</v>
      </c>
      <c r="R45" s="107">
        <f t="shared" si="13"/>
        <v>0.022422490157480313</v>
      </c>
      <c r="S45" s="107">
        <f t="shared" si="13"/>
        <v>0.01876732778844103</v>
      </c>
      <c r="T45" s="107">
        <f t="shared" si="13"/>
        <v>0.019094555384877965</v>
      </c>
    </row>
    <row r="46" spans="1:19" ht="11.25">
      <c r="A46" s="76" t="s">
        <v>3</v>
      </c>
      <c r="B46" s="77" t="s">
        <v>35</v>
      </c>
      <c r="C46" s="78"/>
      <c r="D46" s="79"/>
      <c r="E46" s="79"/>
      <c r="F46" s="79"/>
      <c r="G46" s="108"/>
      <c r="H46" s="109"/>
      <c r="I46" s="79"/>
      <c r="J46" s="81"/>
      <c r="K46" s="79"/>
      <c r="L46" s="79"/>
      <c r="M46" s="79"/>
      <c r="N46" s="80"/>
      <c r="O46" s="79"/>
      <c r="P46" s="82"/>
      <c r="Q46" s="83"/>
      <c r="R46" s="83"/>
      <c r="S46" s="83"/>
    </row>
    <row r="47" spans="1:19" ht="11.25">
      <c r="A47" s="84"/>
      <c r="B47" s="85" t="s">
        <v>36</v>
      </c>
      <c r="C47" s="86">
        <v>24420</v>
      </c>
      <c r="D47" s="29">
        <v>32839</v>
      </c>
      <c r="E47" s="29">
        <v>46117</v>
      </c>
      <c r="F47" s="29">
        <v>65205</v>
      </c>
      <c r="G47" s="29">
        <v>74046</v>
      </c>
      <c r="H47" s="87">
        <v>88761</v>
      </c>
      <c r="I47" s="88"/>
      <c r="J47" s="89"/>
      <c r="K47" s="88"/>
      <c r="L47" s="88"/>
      <c r="M47" s="88"/>
      <c r="N47" s="90"/>
      <c r="O47" s="88"/>
      <c r="P47" s="91"/>
      <c r="Q47" s="92"/>
      <c r="R47" s="92"/>
      <c r="S47" s="92"/>
    </row>
    <row r="48" spans="1:20" ht="10.5" customHeight="1">
      <c r="A48" s="84"/>
      <c r="B48" s="93" t="s">
        <v>37</v>
      </c>
      <c r="C48" s="86">
        <v>67536</v>
      </c>
      <c r="D48" s="29">
        <v>96021</v>
      </c>
      <c r="E48" s="29">
        <v>165571</v>
      </c>
      <c r="F48" s="29">
        <v>238480</v>
      </c>
      <c r="G48" s="29">
        <v>278480</v>
      </c>
      <c r="H48" s="87">
        <v>344478</v>
      </c>
      <c r="I48" s="29">
        <f aca="true" t="shared" si="14" ref="I48:K52">+C48/4</f>
        <v>16884</v>
      </c>
      <c r="J48" s="94">
        <f t="shared" si="14"/>
        <v>24005.25</v>
      </c>
      <c r="K48" s="29">
        <f t="shared" si="14"/>
        <v>41392.75</v>
      </c>
      <c r="L48" s="29">
        <f aca="true" t="shared" si="15" ref="L48:N52">+F48/4</f>
        <v>59620</v>
      </c>
      <c r="M48" s="29">
        <f t="shared" si="15"/>
        <v>69620</v>
      </c>
      <c r="N48" s="87">
        <f t="shared" si="15"/>
        <v>86119.5</v>
      </c>
      <c r="O48" s="95">
        <f aca="true" t="shared" si="16" ref="O48:Q52">+I48/I$9</f>
        <v>0.6103680138818596</v>
      </c>
      <c r="P48" s="95">
        <f t="shared" si="16"/>
        <v>0.6988631401205275</v>
      </c>
      <c r="Q48" s="95">
        <f t="shared" si="16"/>
        <v>0.8628343026285619</v>
      </c>
      <c r="R48" s="95">
        <f aca="true" t="shared" si="17" ref="R48:T52">+L48/L$9</f>
        <v>1.035321084985934</v>
      </c>
      <c r="S48" s="95">
        <f t="shared" si="17"/>
        <v>1.0424496518679345</v>
      </c>
      <c r="T48" s="95">
        <f t="shared" si="17"/>
        <v>1.0537589016959108</v>
      </c>
    </row>
    <row r="49" spans="1:20" ht="10.5" customHeight="1">
      <c r="A49" s="84"/>
      <c r="B49" s="93" t="s">
        <v>38</v>
      </c>
      <c r="C49" s="86">
        <v>67746</v>
      </c>
      <c r="D49" s="29">
        <v>91263</v>
      </c>
      <c r="E49" s="29">
        <v>105898</v>
      </c>
      <c r="F49" s="29">
        <v>212442</v>
      </c>
      <c r="G49" s="29">
        <v>257907</v>
      </c>
      <c r="H49" s="87">
        <v>333202</v>
      </c>
      <c r="I49" s="29">
        <f t="shared" si="14"/>
        <v>16936.5</v>
      </c>
      <c r="J49" s="94">
        <f t="shared" si="14"/>
        <v>22815.75</v>
      </c>
      <c r="K49" s="29">
        <f t="shared" si="14"/>
        <v>26474.5</v>
      </c>
      <c r="L49" s="29">
        <f t="shared" si="15"/>
        <v>53110.5</v>
      </c>
      <c r="M49" s="29">
        <f t="shared" si="15"/>
        <v>64476.75</v>
      </c>
      <c r="N49" s="87">
        <f t="shared" si="15"/>
        <v>83300.5</v>
      </c>
      <c r="O49" s="95">
        <f t="shared" si="16"/>
        <v>0.6122659243727858</v>
      </c>
      <c r="P49" s="95">
        <f t="shared" si="16"/>
        <v>0.6642333110134211</v>
      </c>
      <c r="Q49" s="95">
        <f t="shared" si="16"/>
        <v>0.5518625059929544</v>
      </c>
      <c r="R49" s="95">
        <f t="shared" si="17"/>
        <v>0.922281457298649</v>
      </c>
      <c r="S49" s="95">
        <f t="shared" si="17"/>
        <v>0.9654375982630831</v>
      </c>
      <c r="T49" s="95">
        <f t="shared" si="17"/>
        <v>1.019265594792355</v>
      </c>
    </row>
    <row r="50" spans="1:20" ht="10.5" customHeight="1">
      <c r="A50" s="84"/>
      <c r="B50" s="96" t="s">
        <v>39</v>
      </c>
      <c r="C50" s="86">
        <v>100645</v>
      </c>
      <c r="D50" s="29">
        <v>139761</v>
      </c>
      <c r="E50" s="29">
        <v>208392</v>
      </c>
      <c r="F50" s="29">
        <v>332707</v>
      </c>
      <c r="G50" s="29">
        <v>363836</v>
      </c>
      <c r="H50" s="87">
        <v>412850</v>
      </c>
      <c r="I50" s="29">
        <f t="shared" si="14"/>
        <v>25161.25</v>
      </c>
      <c r="J50" s="94">
        <f t="shared" si="14"/>
        <v>34940.25</v>
      </c>
      <c r="K50" s="29">
        <f t="shared" si="14"/>
        <v>52098</v>
      </c>
      <c r="L50" s="29">
        <f t="shared" si="15"/>
        <v>83176.75</v>
      </c>
      <c r="M50" s="29">
        <f t="shared" si="15"/>
        <v>90959</v>
      </c>
      <c r="N50" s="87">
        <f t="shared" si="15"/>
        <v>103212.5</v>
      </c>
      <c r="O50" s="95">
        <f t="shared" si="16"/>
        <v>0.9095961969488829</v>
      </c>
      <c r="P50" s="95">
        <f t="shared" si="16"/>
        <v>1.017213019301872</v>
      </c>
      <c r="Q50" s="95">
        <f t="shared" si="16"/>
        <v>1.0859858670502158</v>
      </c>
      <c r="R50" s="95">
        <f t="shared" si="17"/>
        <v>1.4443918660785608</v>
      </c>
      <c r="S50" s="95">
        <f t="shared" si="17"/>
        <v>1.3619675076738789</v>
      </c>
      <c r="T50" s="95">
        <f t="shared" si="17"/>
        <v>1.2629089885715683</v>
      </c>
    </row>
    <row r="51" spans="1:20" ht="10.5" customHeight="1">
      <c r="A51" s="84"/>
      <c r="B51" s="93" t="s">
        <v>40</v>
      </c>
      <c r="C51" s="86">
        <v>7179</v>
      </c>
      <c r="D51" s="29">
        <v>10015</v>
      </c>
      <c r="E51" s="29">
        <v>14618</v>
      </c>
      <c r="F51" s="29">
        <v>21778</v>
      </c>
      <c r="G51" s="29">
        <v>24239</v>
      </c>
      <c r="H51" s="87">
        <v>28972</v>
      </c>
      <c r="I51" s="29">
        <f t="shared" si="14"/>
        <v>1794.75</v>
      </c>
      <c r="J51" s="94">
        <f t="shared" si="14"/>
        <v>2503.75</v>
      </c>
      <c r="K51" s="29">
        <f t="shared" si="14"/>
        <v>3654.5</v>
      </c>
      <c r="L51" s="29">
        <f t="shared" si="15"/>
        <v>5444.5</v>
      </c>
      <c r="M51" s="29">
        <f t="shared" si="15"/>
        <v>6059.75</v>
      </c>
      <c r="N51" s="87">
        <f t="shared" si="15"/>
        <v>7243</v>
      </c>
      <c r="O51" s="95">
        <f t="shared" si="16"/>
        <v>0.06488142578266214</v>
      </c>
      <c r="P51" s="95">
        <f t="shared" si="16"/>
        <v>0.07289149611342396</v>
      </c>
      <c r="Q51" s="95">
        <f t="shared" si="16"/>
        <v>0.07617826694182143</v>
      </c>
      <c r="R51" s="95">
        <f t="shared" si="17"/>
        <v>0.09454554926544646</v>
      </c>
      <c r="S51" s="95">
        <f t="shared" si="17"/>
        <v>0.09073519502882384</v>
      </c>
      <c r="T51" s="95">
        <f t="shared" si="17"/>
        <v>0.08862540684727015</v>
      </c>
    </row>
    <row r="52" spans="1:20" ht="11.25">
      <c r="A52" s="84"/>
      <c r="B52" s="93" t="s">
        <v>41</v>
      </c>
      <c r="C52" s="86">
        <v>26333</v>
      </c>
      <c r="D52" s="29">
        <v>40152</v>
      </c>
      <c r="E52" s="29">
        <v>64629</v>
      </c>
      <c r="F52" s="29">
        <v>113522</v>
      </c>
      <c r="G52" s="29">
        <v>140288</v>
      </c>
      <c r="H52" s="87">
        <v>171293</v>
      </c>
      <c r="I52" s="29">
        <f t="shared" si="14"/>
        <v>6583.25</v>
      </c>
      <c r="J52" s="94">
        <f t="shared" si="14"/>
        <v>10038</v>
      </c>
      <c r="K52" s="29">
        <f t="shared" si="14"/>
        <v>16157.25</v>
      </c>
      <c r="L52" s="29">
        <f t="shared" si="15"/>
        <v>28380.5</v>
      </c>
      <c r="M52" s="29">
        <f t="shared" si="15"/>
        <v>35072</v>
      </c>
      <c r="N52" s="87">
        <f t="shared" si="15"/>
        <v>42823.25</v>
      </c>
      <c r="O52" s="95">
        <f t="shared" si="16"/>
        <v>0.2379889378931386</v>
      </c>
      <c r="P52" s="95">
        <f t="shared" si="16"/>
        <v>0.2922355818218871</v>
      </c>
      <c r="Q52" s="95">
        <f t="shared" si="16"/>
        <v>0.3367988243386905</v>
      </c>
      <c r="R52" s="95">
        <f t="shared" si="17"/>
        <v>0.4928368006112597</v>
      </c>
      <c r="S52" s="95">
        <f t="shared" si="17"/>
        <v>0.5251478625439844</v>
      </c>
      <c r="T52" s="95">
        <f t="shared" si="17"/>
        <v>0.5239856349264616</v>
      </c>
    </row>
    <row r="53" spans="1:20" ht="11.25">
      <c r="A53" s="84"/>
      <c r="B53" s="97" t="s">
        <v>42</v>
      </c>
      <c r="C53" s="86"/>
      <c r="D53" s="29"/>
      <c r="E53" s="29"/>
      <c r="F53" s="29"/>
      <c r="G53" s="29"/>
      <c r="H53" s="87"/>
      <c r="I53" s="29"/>
      <c r="J53" s="94"/>
      <c r="K53" s="29"/>
      <c r="L53" s="29"/>
      <c r="M53" s="29"/>
      <c r="N53" s="87"/>
      <c r="O53" s="95"/>
      <c r="P53" s="95"/>
      <c r="Q53" s="95"/>
      <c r="R53" s="95"/>
      <c r="S53" s="95"/>
      <c r="T53" s="95"/>
    </row>
    <row r="54" spans="1:20" ht="10.5" customHeight="1">
      <c r="A54" s="84"/>
      <c r="B54" s="85" t="s">
        <v>36</v>
      </c>
      <c r="C54" s="86">
        <v>11168</v>
      </c>
      <c r="D54" s="29">
        <v>17140</v>
      </c>
      <c r="E54" s="29">
        <v>27269</v>
      </c>
      <c r="F54" s="29">
        <v>48776</v>
      </c>
      <c r="G54" s="29">
        <v>62691</v>
      </c>
      <c r="H54" s="87">
        <v>79490</v>
      </c>
      <c r="I54" s="88"/>
      <c r="J54" s="89"/>
      <c r="K54" s="88"/>
      <c r="L54" s="88"/>
      <c r="M54" s="88"/>
      <c r="N54" s="90"/>
      <c r="O54" s="100"/>
      <c r="P54" s="101"/>
      <c r="Q54" s="100"/>
      <c r="R54" s="100"/>
      <c r="S54" s="100"/>
      <c r="T54" s="100"/>
    </row>
    <row r="55" spans="1:20" ht="10.5" customHeight="1">
      <c r="A55" s="84"/>
      <c r="B55" s="93" t="s">
        <v>43</v>
      </c>
      <c r="C55" s="86">
        <v>2503</v>
      </c>
      <c r="D55" s="29">
        <v>3466</v>
      </c>
      <c r="E55" s="29">
        <v>5010</v>
      </c>
      <c r="F55" s="29">
        <v>6629</v>
      </c>
      <c r="G55" s="29">
        <v>5989</v>
      </c>
      <c r="H55" s="87">
        <v>6923</v>
      </c>
      <c r="I55" s="29">
        <f aca="true" t="shared" si="18" ref="I55:K57">+C55/4</f>
        <v>625.75</v>
      </c>
      <c r="J55" s="94">
        <f t="shared" si="18"/>
        <v>866.5</v>
      </c>
      <c r="K55" s="29">
        <f t="shared" si="18"/>
        <v>1252.5</v>
      </c>
      <c r="L55" s="29">
        <f aca="true" t="shared" si="19" ref="L55:N57">+F55/4</f>
        <v>1657.25</v>
      </c>
      <c r="M55" s="29">
        <f t="shared" si="19"/>
        <v>1497.25</v>
      </c>
      <c r="N55" s="87">
        <f t="shared" si="19"/>
        <v>1730.75</v>
      </c>
      <c r="O55" s="95">
        <f aca="true" t="shared" si="20" ref="O55:Q57">+I55/I$9</f>
        <v>0.022621285518039186</v>
      </c>
      <c r="P55" s="95">
        <f t="shared" si="20"/>
        <v>0.02522635302337768</v>
      </c>
      <c r="Q55" s="95">
        <f t="shared" si="20"/>
        <v>0.02610843599524733</v>
      </c>
      <c r="R55" s="95">
        <f aca="true" t="shared" si="21" ref="R55:T57">+L55/L$9</f>
        <v>0.02877869621088459</v>
      </c>
      <c r="S55" s="95">
        <f t="shared" si="21"/>
        <v>0.02241895635247436</v>
      </c>
      <c r="T55" s="95">
        <f t="shared" si="21"/>
        <v>0.021177471061840786</v>
      </c>
    </row>
    <row r="56" spans="1:20" ht="10.5" customHeight="1">
      <c r="A56" s="84"/>
      <c r="B56" s="93" t="s">
        <v>44</v>
      </c>
      <c r="C56" s="86">
        <v>2504</v>
      </c>
      <c r="D56" s="29">
        <v>2975</v>
      </c>
      <c r="E56" s="29">
        <v>4167</v>
      </c>
      <c r="F56" s="29">
        <v>7430</v>
      </c>
      <c r="G56" s="29">
        <v>7765</v>
      </c>
      <c r="H56" s="87">
        <v>9757</v>
      </c>
      <c r="I56" s="29">
        <f t="shared" si="18"/>
        <v>626</v>
      </c>
      <c r="J56" s="94">
        <f t="shared" si="18"/>
        <v>743.75</v>
      </c>
      <c r="K56" s="29">
        <f t="shared" si="18"/>
        <v>1041.75</v>
      </c>
      <c r="L56" s="29">
        <f t="shared" si="19"/>
        <v>1857.5</v>
      </c>
      <c r="M56" s="29">
        <f t="shared" si="19"/>
        <v>1941.25</v>
      </c>
      <c r="N56" s="87">
        <f t="shared" si="19"/>
        <v>2439.25</v>
      </c>
      <c r="O56" s="95">
        <f t="shared" si="20"/>
        <v>0.022630323187043597</v>
      </c>
      <c r="P56" s="95">
        <f t="shared" si="20"/>
        <v>0.021652740982270227</v>
      </c>
      <c r="Q56" s="95">
        <f t="shared" si="20"/>
        <v>0.02171533987868176</v>
      </c>
      <c r="R56" s="95">
        <f t="shared" si="21"/>
        <v>0.0322561039141458</v>
      </c>
      <c r="S56" s="95">
        <f t="shared" si="21"/>
        <v>0.029067155798457738</v>
      </c>
      <c r="T56" s="95">
        <f t="shared" si="21"/>
        <v>0.02984668281819739</v>
      </c>
    </row>
    <row r="57" spans="1:20" ht="10.5" customHeight="1" thickBot="1">
      <c r="A57" s="110"/>
      <c r="B57" s="111" t="s">
        <v>45</v>
      </c>
      <c r="C57" s="112">
        <v>1067</v>
      </c>
      <c r="D57" s="113">
        <v>1836</v>
      </c>
      <c r="E57" s="113">
        <v>3198</v>
      </c>
      <c r="F57" s="113">
        <v>5802</v>
      </c>
      <c r="G57" s="113">
        <v>5999</v>
      </c>
      <c r="H57" s="114">
        <v>7522</v>
      </c>
      <c r="I57" s="113">
        <f t="shared" si="18"/>
        <v>266.75</v>
      </c>
      <c r="J57" s="115">
        <f t="shared" si="18"/>
        <v>459</v>
      </c>
      <c r="K57" s="113">
        <f t="shared" si="18"/>
        <v>799.5</v>
      </c>
      <c r="L57" s="113">
        <f t="shared" si="19"/>
        <v>1450.5</v>
      </c>
      <c r="M57" s="113">
        <f t="shared" si="19"/>
        <v>1499.75</v>
      </c>
      <c r="N57" s="114">
        <f t="shared" si="19"/>
        <v>1880.5</v>
      </c>
      <c r="O57" s="116">
        <f t="shared" si="20"/>
        <v>0.009643192827705878</v>
      </c>
      <c r="P57" s="116">
        <f t="shared" si="20"/>
        <v>0.013362834434772482</v>
      </c>
      <c r="Q57" s="116">
        <f t="shared" si="20"/>
        <v>0.016665624413732726</v>
      </c>
      <c r="R57" s="116">
        <f t="shared" si="21"/>
        <v>0.025188413850588686</v>
      </c>
      <c r="S57" s="116">
        <f t="shared" si="21"/>
        <v>0.022456389907913453</v>
      </c>
      <c r="T57" s="116">
        <f t="shared" si="21"/>
        <v>0.023009813278516016</v>
      </c>
    </row>
    <row r="58" spans="1:20" ht="10.5" customHeight="1" thickBot="1" thickTop="1">
      <c r="A58" s="117"/>
      <c r="B58" s="118"/>
      <c r="C58" s="29"/>
      <c r="D58" s="29"/>
      <c r="E58" s="29"/>
      <c r="F58" s="29"/>
      <c r="G58" s="29"/>
      <c r="H58" s="29"/>
      <c r="I58" s="29"/>
      <c r="J58" s="94"/>
      <c r="K58" s="29"/>
      <c r="L58" s="29"/>
      <c r="M58" s="29"/>
      <c r="N58" s="29"/>
      <c r="O58" s="95"/>
      <c r="P58" s="95"/>
      <c r="Q58" s="95"/>
      <c r="R58" s="95"/>
      <c r="S58" s="95"/>
      <c r="T58" s="95"/>
    </row>
    <row r="59" spans="1:20" ht="13.5" customHeight="1" thickTop="1">
      <c r="A59" s="119" t="s">
        <v>46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  <c r="T59" s="120"/>
    </row>
    <row r="60" spans="1:19" ht="11.25">
      <c r="A60" s="121" t="s">
        <v>35</v>
      </c>
      <c r="B60" s="23"/>
      <c r="C60" s="29"/>
      <c r="D60" s="29"/>
      <c r="E60" s="79"/>
      <c r="F60" s="79"/>
      <c r="G60" s="79"/>
      <c r="H60" s="80"/>
      <c r="I60" s="29"/>
      <c r="J60" s="94"/>
      <c r="K60" s="79"/>
      <c r="L60" s="79"/>
      <c r="M60" s="79"/>
      <c r="N60" s="80"/>
      <c r="O60" s="29"/>
      <c r="P60" s="122"/>
      <c r="Q60" s="83"/>
      <c r="R60" s="83"/>
      <c r="S60" s="123"/>
    </row>
    <row r="61" spans="1:19" ht="10.5" customHeight="1">
      <c r="A61" s="93" t="s">
        <v>36</v>
      </c>
      <c r="B61" s="124"/>
      <c r="C61" s="29">
        <f aca="true" t="shared" si="22" ref="C61:Q66">+C35*100/C47</f>
        <v>15.012285012285012</v>
      </c>
      <c r="D61" s="29">
        <f t="shared" si="22"/>
        <v>15.222753433417584</v>
      </c>
      <c r="E61" s="29">
        <f t="shared" si="22"/>
        <v>14.734262853177787</v>
      </c>
      <c r="F61" s="29">
        <f aca="true" t="shared" si="23" ref="F61:F66">+F35*100/F47</f>
        <v>12.07882831071237</v>
      </c>
      <c r="G61" s="29">
        <f aca="true" t="shared" si="24" ref="G61:H66">+G35*100/G47</f>
        <v>12.06547281419658</v>
      </c>
      <c r="H61" s="87">
        <f t="shared" si="24"/>
        <v>12.26777526165771</v>
      </c>
      <c r="I61" s="88"/>
      <c r="J61" s="89"/>
      <c r="K61" s="88"/>
      <c r="L61" s="88"/>
      <c r="M61" s="88"/>
      <c r="N61" s="90"/>
      <c r="O61" s="88"/>
      <c r="P61" s="91"/>
      <c r="Q61" s="92"/>
      <c r="R61" s="31"/>
      <c r="S61" s="31"/>
    </row>
    <row r="62" spans="1:20" ht="10.5" customHeight="1">
      <c r="A62" s="125" t="s">
        <v>37</v>
      </c>
      <c r="B62" s="124"/>
      <c r="C62" s="29">
        <f t="shared" si="22"/>
        <v>29.464285714285715</v>
      </c>
      <c r="D62" s="29">
        <f t="shared" si="22"/>
        <v>28.627071161516753</v>
      </c>
      <c r="E62" s="29">
        <f t="shared" si="22"/>
        <v>26.742001920626198</v>
      </c>
      <c r="F62" s="29">
        <f t="shared" si="23"/>
        <v>21.35231465951023</v>
      </c>
      <c r="G62" s="29">
        <f t="shared" si="24"/>
        <v>20.64349324906636</v>
      </c>
      <c r="H62" s="87">
        <f t="shared" si="24"/>
        <v>20.078495578817805</v>
      </c>
      <c r="I62" s="29">
        <f>+I36*100/I48</f>
        <v>29.464285714285715</v>
      </c>
      <c r="J62" s="94">
        <f t="shared" si="22"/>
        <v>28.627071161516753</v>
      </c>
      <c r="K62" s="29">
        <f t="shared" si="22"/>
        <v>26.742001920626198</v>
      </c>
      <c r="L62" s="29">
        <f aca="true" t="shared" si="25" ref="L62:M66">+L36*100/L48</f>
        <v>21.35231465951023</v>
      </c>
      <c r="M62" s="29">
        <f t="shared" si="25"/>
        <v>20.64349324906636</v>
      </c>
      <c r="N62" s="87">
        <f>+N36*100/N48</f>
        <v>20.078495578817805</v>
      </c>
      <c r="O62" s="25">
        <f t="shared" si="22"/>
        <v>202.9990215264188</v>
      </c>
      <c r="P62" s="25">
        <f t="shared" si="22"/>
        <v>191.08264036668072</v>
      </c>
      <c r="Q62" s="25">
        <f t="shared" si="22"/>
        <v>184.11223566851328</v>
      </c>
      <c r="R62" s="25">
        <f aca="true" t="shared" si="26" ref="R62:S66">+R36*100/R48</f>
        <v>151.27883759627906</v>
      </c>
      <c r="S62" s="25">
        <f t="shared" si="26"/>
        <v>147.0116972317015</v>
      </c>
      <c r="T62" s="25">
        <f>+T36*100/T48</f>
        <v>140.0354266661942</v>
      </c>
    </row>
    <row r="63" spans="1:20" ht="10.5" customHeight="1">
      <c r="A63" s="125" t="s">
        <v>38</v>
      </c>
      <c r="B63" s="124"/>
      <c r="C63" s="29">
        <f t="shared" si="22"/>
        <v>10.474419153898385</v>
      </c>
      <c r="D63" s="29">
        <f t="shared" si="22"/>
        <v>10.918992362731885</v>
      </c>
      <c r="E63" s="29">
        <f t="shared" si="22"/>
        <v>11.425144950801714</v>
      </c>
      <c r="F63" s="29">
        <f t="shared" si="23"/>
        <v>10.006025173929826</v>
      </c>
      <c r="G63" s="29">
        <f t="shared" si="24"/>
        <v>10.554579751615892</v>
      </c>
      <c r="H63" s="87">
        <f t="shared" si="24"/>
        <v>11.726520248978098</v>
      </c>
      <c r="I63" s="29">
        <f>+I37*100/I49</f>
        <v>10.474419153898385</v>
      </c>
      <c r="J63" s="94">
        <f t="shared" si="22"/>
        <v>10.918992362731885</v>
      </c>
      <c r="K63" s="29">
        <f t="shared" si="22"/>
        <v>11.425144950801714</v>
      </c>
      <c r="L63" s="29">
        <f t="shared" si="25"/>
        <v>10.006025173929826</v>
      </c>
      <c r="M63" s="29">
        <f t="shared" si="25"/>
        <v>10.554579751615892</v>
      </c>
      <c r="N63" s="87">
        <f>+N37*100/N49</f>
        <v>11.726520248978098</v>
      </c>
      <c r="O63" s="25">
        <f t="shared" si="22"/>
        <v>72.16522606105532</v>
      </c>
      <c r="P63" s="25">
        <f t="shared" si="22"/>
        <v>72.88310700883744</v>
      </c>
      <c r="Q63" s="25">
        <f t="shared" si="22"/>
        <v>78.65936835889934</v>
      </c>
      <c r="R63" s="25">
        <f t="shared" si="26"/>
        <v>70.89160502779563</v>
      </c>
      <c r="S63" s="25">
        <f t="shared" si="26"/>
        <v>75.16395912898992</v>
      </c>
      <c r="T63" s="25">
        <f>+T37*100/T49</f>
        <v>81.78542361051237</v>
      </c>
    </row>
    <row r="64" spans="1:20" ht="10.5" customHeight="1">
      <c r="A64" s="126" t="s">
        <v>39</v>
      </c>
      <c r="B64" s="124"/>
      <c r="C64" s="29">
        <f t="shared" si="22"/>
        <v>18.46092702071638</v>
      </c>
      <c r="D64" s="29">
        <f t="shared" si="22"/>
        <v>20.3196886112721</v>
      </c>
      <c r="E64" s="29">
        <f t="shared" si="22"/>
        <v>20.35010940919037</v>
      </c>
      <c r="F64" s="29">
        <f t="shared" si="23"/>
        <v>12.584646550869083</v>
      </c>
      <c r="G64" s="29">
        <f t="shared" si="24"/>
        <v>10.549808155322728</v>
      </c>
      <c r="H64" s="87">
        <f t="shared" si="24"/>
        <v>10.303500060554681</v>
      </c>
      <c r="I64" s="29">
        <f t="shared" si="22"/>
        <v>18.46092702071638</v>
      </c>
      <c r="J64" s="94">
        <f t="shared" si="22"/>
        <v>20.3196886112721</v>
      </c>
      <c r="K64" s="29">
        <f t="shared" si="22"/>
        <v>20.35010940919037</v>
      </c>
      <c r="L64" s="29">
        <f t="shared" si="25"/>
        <v>12.584646550869083</v>
      </c>
      <c r="M64" s="29">
        <f t="shared" si="25"/>
        <v>10.549808155322728</v>
      </c>
      <c r="N64" s="87">
        <f>+N38*100/N50</f>
        <v>10.303500060554681</v>
      </c>
      <c r="O64" s="25">
        <f t="shared" si="22"/>
        <v>127.18957988718718</v>
      </c>
      <c r="P64" s="25">
        <f t="shared" si="22"/>
        <v>135.63174972961235</v>
      </c>
      <c r="Q64" s="25">
        <f t="shared" si="22"/>
        <v>140.10559682650543</v>
      </c>
      <c r="R64" s="25">
        <f t="shared" si="26"/>
        <v>89.16085830196198</v>
      </c>
      <c r="S64" s="25">
        <f t="shared" si="26"/>
        <v>75.12997842324891</v>
      </c>
      <c r="T64" s="25">
        <f>+T38*100/T50</f>
        <v>71.86071393999761</v>
      </c>
    </row>
    <row r="65" spans="1:20" ht="10.5" customHeight="1">
      <c r="A65" s="125" t="s">
        <v>40</v>
      </c>
      <c r="B65" s="124"/>
      <c r="C65" s="29">
        <f t="shared" si="22"/>
        <v>15.907508009472071</v>
      </c>
      <c r="D65" s="29">
        <f t="shared" si="22"/>
        <v>14.927608587119321</v>
      </c>
      <c r="E65" s="29">
        <f t="shared" si="22"/>
        <v>13.298672869065536</v>
      </c>
      <c r="F65" s="29">
        <f t="shared" si="23"/>
        <v>10.157039213885573</v>
      </c>
      <c r="G65" s="29">
        <f t="shared" si="24"/>
        <v>9.299063492718346</v>
      </c>
      <c r="H65" s="87">
        <f t="shared" si="24"/>
        <v>8.038796078972801</v>
      </c>
      <c r="I65" s="29">
        <f t="shared" si="22"/>
        <v>15.907508009472071</v>
      </c>
      <c r="J65" s="94">
        <f t="shared" si="22"/>
        <v>14.927608587119321</v>
      </c>
      <c r="K65" s="29">
        <f t="shared" si="22"/>
        <v>13.298672869065536</v>
      </c>
      <c r="L65" s="29">
        <f t="shared" si="25"/>
        <v>10.157039213885573</v>
      </c>
      <c r="M65" s="29">
        <f t="shared" si="25"/>
        <v>9.299063492718346</v>
      </c>
      <c r="N65" s="87">
        <f>+N39*100/N51</f>
        <v>8.038796078972801</v>
      </c>
      <c r="O65" s="25">
        <f t="shared" si="22"/>
        <v>109.59738145903272</v>
      </c>
      <c r="P65" s="25">
        <f t="shared" si="22"/>
        <v>99.64019186921135</v>
      </c>
      <c r="Q65" s="25">
        <f t="shared" si="22"/>
        <v>91.55815636447777</v>
      </c>
      <c r="R65" s="25">
        <f t="shared" si="26"/>
        <v>71.96152315093684</v>
      </c>
      <c r="S65" s="25">
        <f t="shared" si="26"/>
        <v>66.22285725753837</v>
      </c>
      <c r="T65" s="25">
        <f>+T39*100/T51</f>
        <v>56.06576620158143</v>
      </c>
    </row>
    <row r="66" spans="1:20" ht="10.5" customHeight="1">
      <c r="A66" s="125" t="s">
        <v>41</v>
      </c>
      <c r="B66" s="124"/>
      <c r="C66" s="29">
        <f t="shared" si="22"/>
        <v>13.887517563513462</v>
      </c>
      <c r="D66" s="29">
        <f t="shared" si="22"/>
        <v>14.452580195258019</v>
      </c>
      <c r="E66" s="29">
        <f t="shared" si="22"/>
        <v>12.497485648857324</v>
      </c>
      <c r="F66" s="29">
        <f t="shared" si="23"/>
        <v>9.203502404820211</v>
      </c>
      <c r="G66" s="29">
        <f t="shared" si="24"/>
        <v>9.007185218978103</v>
      </c>
      <c r="H66" s="87">
        <f t="shared" si="24"/>
        <v>8.86084078158477</v>
      </c>
      <c r="I66" s="29">
        <f t="shared" si="22"/>
        <v>13.887517563513462</v>
      </c>
      <c r="J66" s="94">
        <f t="shared" si="22"/>
        <v>14.452580195258019</v>
      </c>
      <c r="K66" s="29">
        <f t="shared" si="22"/>
        <v>12.497485648857324</v>
      </c>
      <c r="L66" s="29">
        <f t="shared" si="25"/>
        <v>9.203502404820211</v>
      </c>
      <c r="M66" s="29">
        <f t="shared" si="25"/>
        <v>9.007185218978103</v>
      </c>
      <c r="N66" s="87">
        <f>+N40*100/N52</f>
        <v>8.86084078158477</v>
      </c>
      <c r="O66" s="25">
        <f t="shared" si="22"/>
        <v>95.68032648615429</v>
      </c>
      <c r="P66" s="25">
        <f t="shared" si="22"/>
        <v>96.46942812415813</v>
      </c>
      <c r="Q66" s="25">
        <f t="shared" si="22"/>
        <v>86.0421755213307</v>
      </c>
      <c r="R66" s="25">
        <f t="shared" si="26"/>
        <v>65.20581809596169</v>
      </c>
      <c r="S66" s="25">
        <f t="shared" si="26"/>
        <v>64.14425942092691</v>
      </c>
      <c r="T66" s="25">
        <f>+T40*100/T52</f>
        <v>61.799033428554104</v>
      </c>
    </row>
    <row r="67" spans="1:20" ht="11.25">
      <c r="A67" s="97" t="s">
        <v>42</v>
      </c>
      <c r="B67" s="124"/>
      <c r="C67" s="29"/>
      <c r="D67" s="29"/>
      <c r="E67" s="29"/>
      <c r="F67" s="29"/>
      <c r="G67" s="29"/>
      <c r="H67" s="87"/>
      <c r="I67" s="29"/>
      <c r="J67" s="94"/>
      <c r="K67" s="29"/>
      <c r="L67" s="29"/>
      <c r="M67" s="29"/>
      <c r="N67" s="87"/>
      <c r="O67" s="25"/>
      <c r="P67" s="25"/>
      <c r="Q67" s="25"/>
      <c r="R67" s="25"/>
      <c r="S67" s="25"/>
      <c r="T67" s="25"/>
    </row>
    <row r="68" spans="1:20" ht="10.5" customHeight="1">
      <c r="A68" s="93" t="s">
        <v>36</v>
      </c>
      <c r="B68" s="124"/>
      <c r="C68" s="29">
        <f aca="true" t="shared" si="27" ref="C68:H68">+C42*100/C54</f>
        <v>15.45487106017192</v>
      </c>
      <c r="D68" s="29">
        <f t="shared" si="27"/>
        <v>15.548424737456243</v>
      </c>
      <c r="E68" s="29">
        <f t="shared" si="27"/>
        <v>15.0390553375628</v>
      </c>
      <c r="F68" s="29">
        <f t="shared" si="27"/>
        <v>11.872642283090045</v>
      </c>
      <c r="G68" s="29">
        <f t="shared" si="27"/>
        <v>11.746502687786126</v>
      </c>
      <c r="H68" s="87">
        <f t="shared" si="27"/>
        <v>11.85935337778337</v>
      </c>
      <c r="I68" s="88"/>
      <c r="J68" s="89"/>
      <c r="K68" s="88"/>
      <c r="L68" s="88"/>
      <c r="M68" s="88"/>
      <c r="N68" s="90"/>
      <c r="O68" s="127"/>
      <c r="P68" s="128"/>
      <c r="Q68" s="127"/>
      <c r="R68" s="127"/>
      <c r="S68" s="127"/>
      <c r="T68" s="127"/>
    </row>
    <row r="69" spans="1:20" ht="10.5" customHeight="1">
      <c r="A69" s="125" t="s">
        <v>43</v>
      </c>
      <c r="B69" s="124"/>
      <c r="C69" s="29">
        <f aca="true" t="shared" si="28" ref="C69:P71">+C43*100/C55</f>
        <v>12.664802237315222</v>
      </c>
      <c r="D69" s="29">
        <f t="shared" si="28"/>
        <v>14.166185804962494</v>
      </c>
      <c r="E69" s="29">
        <f t="shared" si="28"/>
        <v>14.271457085828343</v>
      </c>
      <c r="F69" s="29">
        <f aca="true" t="shared" si="29" ref="F69:G71">+F43*100/F55</f>
        <v>9.820485744456178</v>
      </c>
      <c r="G69" s="29">
        <f t="shared" si="29"/>
        <v>8.398731006845884</v>
      </c>
      <c r="H69" s="87">
        <f>+H43*100/H55</f>
        <v>7.251191679907555</v>
      </c>
      <c r="I69" s="29">
        <f t="shared" si="28"/>
        <v>12.664802237315222</v>
      </c>
      <c r="J69" s="94">
        <f t="shared" si="28"/>
        <v>14.166185804962494</v>
      </c>
      <c r="K69" s="29">
        <f t="shared" si="28"/>
        <v>14.271457085828343</v>
      </c>
      <c r="L69" s="29">
        <f aca="true" t="shared" si="30" ref="L69:M71">+L43*100/L55</f>
        <v>9.820485744456178</v>
      </c>
      <c r="M69" s="29">
        <f t="shared" si="30"/>
        <v>8.398731006845884</v>
      </c>
      <c r="N69" s="87">
        <f>+N43*100/N55</f>
        <v>7.251191679907555</v>
      </c>
      <c r="O69" s="25">
        <f t="shared" si="28"/>
        <v>87.25622901335335</v>
      </c>
      <c r="P69" s="25">
        <f t="shared" si="28"/>
        <v>94.5577761785186</v>
      </c>
      <c r="Q69" s="25">
        <f aca="true" t="shared" si="31" ref="Q69:S71">+Q43*100/Q55</f>
        <v>98.255541156493</v>
      </c>
      <c r="R69" s="25">
        <f t="shared" si="31"/>
        <v>69.57707825790519</v>
      </c>
      <c r="S69" s="25">
        <f t="shared" si="31"/>
        <v>59.811180453423155</v>
      </c>
      <c r="T69" s="25">
        <f>+T43*100/T55</f>
        <v>50.57269937123441</v>
      </c>
    </row>
    <row r="70" spans="1:20" ht="10.5" customHeight="1">
      <c r="A70" s="125" t="s">
        <v>44</v>
      </c>
      <c r="B70" s="124"/>
      <c r="C70" s="29">
        <f t="shared" si="28"/>
        <v>31.94888178913738</v>
      </c>
      <c r="D70" s="29">
        <f t="shared" si="28"/>
        <v>31.798319327731093</v>
      </c>
      <c r="E70" s="29">
        <f t="shared" si="28"/>
        <v>26.733861291096712</v>
      </c>
      <c r="F70" s="29">
        <f t="shared" si="29"/>
        <v>20.430686406460296</v>
      </c>
      <c r="G70" s="29">
        <f t="shared" si="29"/>
        <v>21.69993560849968</v>
      </c>
      <c r="H70" s="87">
        <f>+H44*100/H56</f>
        <v>19.48344778108025</v>
      </c>
      <c r="I70" s="29">
        <f t="shared" si="28"/>
        <v>31.94888178913738</v>
      </c>
      <c r="J70" s="94">
        <f t="shared" si="28"/>
        <v>31.798319327731093</v>
      </c>
      <c r="K70" s="29">
        <f t="shared" si="28"/>
        <v>26.733861291096712</v>
      </c>
      <c r="L70" s="29">
        <f t="shared" si="30"/>
        <v>20.430686406460296</v>
      </c>
      <c r="M70" s="29">
        <f t="shared" si="30"/>
        <v>21.69993560849968</v>
      </c>
      <c r="N70" s="87">
        <f>+N44*100/N56</f>
        <v>19.48344778108025</v>
      </c>
      <c r="O70" s="25">
        <f t="shared" si="28"/>
        <v>220.11705306379034</v>
      </c>
      <c r="P70" s="25">
        <f t="shared" si="28"/>
        <v>212.25038293591822</v>
      </c>
      <c r="Q70" s="25">
        <f t="shared" si="31"/>
        <v>184.0561893969263</v>
      </c>
      <c r="R70" s="25">
        <f t="shared" si="31"/>
        <v>144.7492012060067</v>
      </c>
      <c r="S70" s="25">
        <f t="shared" si="31"/>
        <v>154.53510339237053</v>
      </c>
      <c r="T70" s="25">
        <f>+T44*100/T56</f>
        <v>135.88532628064215</v>
      </c>
    </row>
    <row r="71" spans="1:20" ht="10.5" customHeight="1">
      <c r="A71" s="129" t="s">
        <v>45</v>
      </c>
      <c r="B71" s="130"/>
      <c r="C71" s="42">
        <f t="shared" si="28"/>
        <v>22.211808809746955</v>
      </c>
      <c r="D71" s="42">
        <f t="shared" si="28"/>
        <v>19.77124183006536</v>
      </c>
      <c r="E71" s="42">
        <f t="shared" si="28"/>
        <v>19.262038774233897</v>
      </c>
      <c r="F71" s="42">
        <f t="shared" si="29"/>
        <v>12.564632885211996</v>
      </c>
      <c r="G71" s="42">
        <f t="shared" si="29"/>
        <v>11.735289214869145</v>
      </c>
      <c r="H71" s="105">
        <f>+H45*100/H57</f>
        <v>11.898431268279714</v>
      </c>
      <c r="I71" s="42">
        <f t="shared" si="28"/>
        <v>22.211808809746955</v>
      </c>
      <c r="J71" s="106">
        <f t="shared" si="28"/>
        <v>19.77124183006536</v>
      </c>
      <c r="K71" s="42">
        <f t="shared" si="28"/>
        <v>19.262038774233897</v>
      </c>
      <c r="L71" s="42">
        <f t="shared" si="30"/>
        <v>12.564632885211996</v>
      </c>
      <c r="M71" s="42">
        <f t="shared" si="30"/>
        <v>11.735289214869145</v>
      </c>
      <c r="N71" s="105">
        <f>+N45*100/N57</f>
        <v>11.898431268279714</v>
      </c>
      <c r="O71" s="38">
        <f t="shared" si="28"/>
        <v>153.03189422047825</v>
      </c>
      <c r="P71" s="38">
        <f t="shared" si="28"/>
        <v>131.9709260825719</v>
      </c>
      <c r="Q71" s="38">
        <f t="shared" si="31"/>
        <v>132.6144928410337</v>
      </c>
      <c r="R71" s="38">
        <f t="shared" si="31"/>
        <v>89.0190636476154</v>
      </c>
      <c r="S71" s="38">
        <f t="shared" si="31"/>
        <v>83.57232781137084</v>
      </c>
      <c r="T71" s="38">
        <f>+T45*100/T57</f>
        <v>82.98439954185251</v>
      </c>
    </row>
    <row r="72" spans="1:18" ht="12.75" customHeight="1">
      <c r="A72" s="131" t="s">
        <v>47</v>
      </c>
      <c r="B72" s="118"/>
      <c r="C72" s="29"/>
      <c r="D72" s="29"/>
      <c r="E72" s="29"/>
      <c r="F72" s="29"/>
      <c r="G72" s="29"/>
      <c r="H72" s="29"/>
      <c r="I72" s="29"/>
      <c r="J72" s="94"/>
      <c r="K72" s="29"/>
      <c r="L72" s="29"/>
      <c r="M72" s="29"/>
      <c r="N72" s="29"/>
      <c r="O72" s="95"/>
      <c r="P72" s="95"/>
      <c r="Q72" s="95"/>
      <c r="R72" s="31"/>
    </row>
    <row r="73" spans="1:18" ht="10.5" customHeight="1">
      <c r="A73" s="62" t="s">
        <v>48</v>
      </c>
      <c r="B73" s="118"/>
      <c r="C73" s="29"/>
      <c r="D73" s="29"/>
      <c r="E73" s="29"/>
      <c r="F73" s="29"/>
      <c r="G73" s="29"/>
      <c r="H73" s="29"/>
      <c r="I73" s="29"/>
      <c r="J73" s="94"/>
      <c r="K73" s="29"/>
      <c r="L73" s="29"/>
      <c r="M73" s="29"/>
      <c r="N73" s="29"/>
      <c r="O73" s="95"/>
      <c r="P73" s="95"/>
      <c r="Q73" s="95"/>
      <c r="R73" s="31"/>
    </row>
    <row r="74" spans="1:18" ht="10.5" customHeight="1">
      <c r="A74" s="62" t="s">
        <v>49</v>
      </c>
      <c r="B74" s="118"/>
      <c r="C74" s="29"/>
      <c r="D74" s="29"/>
      <c r="E74" s="29"/>
      <c r="F74" s="29"/>
      <c r="G74" s="29"/>
      <c r="H74" s="29"/>
      <c r="I74" s="29"/>
      <c r="J74" s="94"/>
      <c r="K74" s="29"/>
      <c r="L74" s="29"/>
      <c r="M74" s="29"/>
      <c r="N74" s="29"/>
      <c r="O74" s="95"/>
      <c r="P74" s="95"/>
      <c r="Q74" s="95"/>
      <c r="R74" s="31"/>
    </row>
    <row r="75" spans="1:18" ht="10.5" customHeight="1">
      <c r="A75" s="62"/>
      <c r="B75" s="118"/>
      <c r="C75" s="29"/>
      <c r="D75" s="29"/>
      <c r="E75" s="29"/>
      <c r="F75" s="29"/>
      <c r="G75" s="29"/>
      <c r="H75" s="29"/>
      <c r="I75" s="29"/>
      <c r="J75" s="94"/>
      <c r="K75" s="29"/>
      <c r="L75" s="29"/>
      <c r="M75" s="29"/>
      <c r="N75" s="29"/>
      <c r="O75" s="95"/>
      <c r="P75" s="95"/>
      <c r="Q75" s="95"/>
      <c r="R75" s="31"/>
    </row>
    <row r="76" spans="1:18" ht="10.5" customHeight="1">
      <c r="A76" s="62"/>
      <c r="B76" s="118"/>
      <c r="C76" s="29"/>
      <c r="D76" s="29"/>
      <c r="E76" s="29"/>
      <c r="F76" s="29"/>
      <c r="G76" s="29"/>
      <c r="H76" s="29"/>
      <c r="I76" s="29"/>
      <c r="J76" s="94"/>
      <c r="K76" s="29"/>
      <c r="L76" s="29"/>
      <c r="M76" s="29"/>
      <c r="N76" s="29"/>
      <c r="O76" s="95"/>
      <c r="P76" s="95"/>
      <c r="Q76" s="95"/>
      <c r="R76" s="31"/>
    </row>
    <row r="77" spans="1:15" ht="11.25">
      <c r="A77" s="67" t="s">
        <v>50</v>
      </c>
      <c r="C77" s="31"/>
      <c r="O77" s="45"/>
    </row>
    <row r="78" spans="1:15" ht="11.25">
      <c r="A78" s="67" t="s">
        <v>51</v>
      </c>
      <c r="C78" s="31"/>
      <c r="O78" s="45"/>
    </row>
    <row r="79" spans="1:20" ht="12.75" customHeight="1">
      <c r="A79" s="68" t="s">
        <v>25</v>
      </c>
      <c r="B79" s="69"/>
      <c r="C79" s="9" t="s">
        <v>52</v>
      </c>
      <c r="D79" s="10"/>
      <c r="E79" s="10"/>
      <c r="F79" s="10"/>
      <c r="G79" s="10"/>
      <c r="H79" s="11"/>
      <c r="I79" s="9" t="s">
        <v>53</v>
      </c>
      <c r="J79" s="10"/>
      <c r="K79" s="10"/>
      <c r="L79" s="10"/>
      <c r="M79" s="10"/>
      <c r="N79" s="11"/>
      <c r="O79" s="9" t="s">
        <v>54</v>
      </c>
      <c r="P79" s="10"/>
      <c r="Q79" s="10"/>
      <c r="R79" s="10"/>
      <c r="S79" s="10"/>
      <c r="T79" s="10"/>
    </row>
    <row r="80" spans="1:20" ht="18" customHeight="1">
      <c r="A80" s="70"/>
      <c r="B80" s="71"/>
      <c r="C80" s="72" t="s">
        <v>29</v>
      </c>
      <c r="D80" s="73" t="s">
        <v>30</v>
      </c>
      <c r="E80" s="73" t="s">
        <v>31</v>
      </c>
      <c r="F80" s="73" t="s">
        <v>32</v>
      </c>
      <c r="G80" s="73" t="s">
        <v>33</v>
      </c>
      <c r="H80" s="74" t="s">
        <v>34</v>
      </c>
      <c r="I80" s="72" t="s">
        <v>29</v>
      </c>
      <c r="J80" s="73" t="s">
        <v>30</v>
      </c>
      <c r="K80" s="73" t="s">
        <v>31</v>
      </c>
      <c r="L80" s="73" t="s">
        <v>32</v>
      </c>
      <c r="M80" s="73" t="s">
        <v>33</v>
      </c>
      <c r="N80" s="74" t="s">
        <v>34</v>
      </c>
      <c r="O80" s="72" t="s">
        <v>29</v>
      </c>
      <c r="P80" s="73" t="s">
        <v>30</v>
      </c>
      <c r="Q80" s="73" t="s">
        <v>31</v>
      </c>
      <c r="R80" s="73" t="s">
        <v>32</v>
      </c>
      <c r="S80" s="73" t="s">
        <v>33</v>
      </c>
      <c r="T80" s="75" t="s">
        <v>34</v>
      </c>
    </row>
    <row r="81" spans="1:20" ht="11.25" customHeight="1">
      <c r="A81" s="132" t="s">
        <v>2</v>
      </c>
      <c r="B81" s="133"/>
      <c r="C81" s="134"/>
      <c r="D81" s="135"/>
      <c r="E81" s="135"/>
      <c r="F81" s="135"/>
      <c r="G81" s="135"/>
      <c r="H81" s="136"/>
      <c r="I81" s="135"/>
      <c r="J81" s="135"/>
      <c r="K81" s="135"/>
      <c r="L81" s="135"/>
      <c r="M81" s="135"/>
      <c r="N81" s="136"/>
      <c r="O81" s="135"/>
      <c r="P81" s="135"/>
      <c r="Q81" s="135"/>
      <c r="R81" s="135"/>
      <c r="S81" s="135"/>
      <c r="T81" s="31"/>
    </row>
    <row r="82" spans="1:20" ht="11.25" customHeight="1">
      <c r="A82" s="93" t="s">
        <v>55</v>
      </c>
      <c r="B82" s="31"/>
      <c r="C82" s="86">
        <v>2393</v>
      </c>
      <c r="D82" s="29">
        <v>3420</v>
      </c>
      <c r="E82" s="29">
        <v>4703</v>
      </c>
      <c r="F82" s="29">
        <v>6055</v>
      </c>
      <c r="G82" s="29">
        <v>6997</v>
      </c>
      <c r="H82" s="87">
        <v>8613</v>
      </c>
      <c r="I82" s="137"/>
      <c r="J82" s="137"/>
      <c r="K82" s="137"/>
      <c r="L82" s="137"/>
      <c r="M82" s="137"/>
      <c r="N82" s="138"/>
      <c r="O82" s="137"/>
      <c r="P82" s="137"/>
      <c r="Q82" s="137"/>
      <c r="R82" s="137"/>
      <c r="S82" s="137"/>
      <c r="T82" s="31"/>
    </row>
    <row r="83" spans="1:20" ht="11.25" customHeight="1">
      <c r="A83" s="125" t="s">
        <v>56</v>
      </c>
      <c r="B83" s="31"/>
      <c r="C83" s="86">
        <v>2098</v>
      </c>
      <c r="D83" s="29">
        <v>3072</v>
      </c>
      <c r="E83" s="29">
        <v>3318</v>
      </c>
      <c r="F83" s="29">
        <v>4697</v>
      </c>
      <c r="G83" s="29">
        <v>4929</v>
      </c>
      <c r="H83" s="87">
        <v>5801</v>
      </c>
      <c r="I83" s="29">
        <f aca="true" t="shared" si="32" ref="I83:N84">+C83/4</f>
        <v>524.5</v>
      </c>
      <c r="J83" s="29">
        <f>+D83/4</f>
        <v>768</v>
      </c>
      <c r="K83" s="29">
        <f>+E83/4</f>
        <v>829.5</v>
      </c>
      <c r="L83" s="29">
        <f>+F83/4</f>
        <v>1174.25</v>
      </c>
      <c r="M83" s="29">
        <f>+G83/4</f>
        <v>1232.25</v>
      </c>
      <c r="N83" s="87">
        <f>+H83/4</f>
        <v>1450.25</v>
      </c>
      <c r="O83" s="139">
        <f aca="true" t="shared" si="33" ref="O83:T83">+I83/C$9</f>
        <v>0.1306351183063512</v>
      </c>
      <c r="P83" s="139">
        <f t="shared" si="33"/>
        <v>0.14924212980956084</v>
      </c>
      <c r="Q83" s="139">
        <f t="shared" si="33"/>
        <v>0.11904420206659012</v>
      </c>
      <c r="R83" s="139">
        <f t="shared" si="33"/>
        <v>0.1444697342519685</v>
      </c>
      <c r="S83" s="139">
        <f t="shared" si="33"/>
        <v>0.13139795265515036</v>
      </c>
      <c r="T83" s="139">
        <f t="shared" si="33"/>
        <v>0.12376258747226489</v>
      </c>
    </row>
    <row r="84" spans="1:20" ht="11.25" customHeight="1">
      <c r="A84" s="129" t="s">
        <v>57</v>
      </c>
      <c r="B84" s="140"/>
      <c r="C84" s="104">
        <v>6959</v>
      </c>
      <c r="D84" s="42">
        <v>9681</v>
      </c>
      <c r="E84" s="42">
        <v>9405</v>
      </c>
      <c r="F84" s="42">
        <v>12002</v>
      </c>
      <c r="G84" s="42">
        <v>13177</v>
      </c>
      <c r="H84" s="105">
        <v>16660</v>
      </c>
      <c r="I84" s="42">
        <f t="shared" si="32"/>
        <v>1739.75</v>
      </c>
      <c r="J84" s="42">
        <f t="shared" si="32"/>
        <v>2420.25</v>
      </c>
      <c r="K84" s="42">
        <f t="shared" si="32"/>
        <v>2351.25</v>
      </c>
      <c r="L84" s="42">
        <f t="shared" si="32"/>
        <v>3000.5</v>
      </c>
      <c r="M84" s="42">
        <f t="shared" si="32"/>
        <v>3294.25</v>
      </c>
      <c r="N84" s="105">
        <f t="shared" si="32"/>
        <v>4165</v>
      </c>
      <c r="O84" s="141">
        <f>+I84/C$9</f>
        <v>0.43331257783312577</v>
      </c>
      <c r="P84" s="141">
        <f>+J84/D$9</f>
        <v>0.4703167508744656</v>
      </c>
      <c r="Q84" s="141">
        <f>+K84/E$9</f>
        <v>0.3374354190585534</v>
      </c>
      <c r="R84" s="141">
        <f>+M84/G$9</f>
        <v>0.35127425890381747</v>
      </c>
      <c r="S84" s="141">
        <f>+M84/G$9</f>
        <v>0.35127425890381747</v>
      </c>
      <c r="T84" s="141">
        <f>+N84/H$9</f>
        <v>0.35543608124253284</v>
      </c>
    </row>
    <row r="85" spans="1:20" ht="11.25" customHeight="1">
      <c r="A85" s="142" t="s">
        <v>3</v>
      </c>
      <c r="B85" s="93"/>
      <c r="C85" s="86"/>
      <c r="D85" s="29"/>
      <c r="E85" s="29"/>
      <c r="F85" s="29"/>
      <c r="G85" s="98"/>
      <c r="H85" s="99"/>
      <c r="I85" s="143"/>
      <c r="J85" s="143"/>
      <c r="K85" s="143"/>
      <c r="L85" s="143"/>
      <c r="M85" s="143"/>
      <c r="N85" s="144"/>
      <c r="O85" s="143"/>
      <c r="P85" s="143"/>
      <c r="Q85" s="143"/>
      <c r="R85" s="143"/>
      <c r="S85" s="31"/>
      <c r="T85" s="31"/>
    </row>
    <row r="86" spans="1:20" ht="11.25" customHeight="1">
      <c r="A86" s="93" t="s">
        <v>55</v>
      </c>
      <c r="B86" s="31"/>
      <c r="C86" s="86">
        <v>16752</v>
      </c>
      <c r="D86" s="29">
        <v>23070</v>
      </c>
      <c r="E86" s="29">
        <v>32971</v>
      </c>
      <c r="F86" s="29">
        <v>52713</v>
      </c>
      <c r="G86" s="29">
        <v>60860</v>
      </c>
      <c r="H86" s="87">
        <v>73868</v>
      </c>
      <c r="I86" s="137"/>
      <c r="J86" s="137"/>
      <c r="K86" s="137"/>
      <c r="L86" s="137"/>
      <c r="M86" s="137"/>
      <c r="N86" s="138"/>
      <c r="O86" s="145"/>
      <c r="P86" s="145"/>
      <c r="Q86" s="145"/>
      <c r="R86" s="145"/>
      <c r="S86" s="31"/>
      <c r="T86" s="31"/>
    </row>
    <row r="87" spans="1:20" ht="11.25" customHeight="1">
      <c r="A87" s="125" t="s">
        <v>56</v>
      </c>
      <c r="B87" s="31"/>
      <c r="C87" s="86">
        <v>12657</v>
      </c>
      <c r="D87" s="29">
        <v>17143</v>
      </c>
      <c r="E87" s="29">
        <v>21286</v>
      </c>
      <c r="F87" s="29">
        <v>35753</v>
      </c>
      <c r="G87" s="29">
        <v>39200</v>
      </c>
      <c r="H87" s="87">
        <v>45728</v>
      </c>
      <c r="I87" s="146">
        <f aca="true" t="shared" si="34" ref="I87:N88">+C87/4</f>
        <v>3164.25</v>
      </c>
      <c r="J87" s="146">
        <f t="shared" si="34"/>
        <v>4285.75</v>
      </c>
      <c r="K87" s="146">
        <f t="shared" si="34"/>
        <v>5321.5</v>
      </c>
      <c r="L87" s="25">
        <f t="shared" si="34"/>
        <v>8938.25</v>
      </c>
      <c r="M87" s="25">
        <f t="shared" si="34"/>
        <v>9800</v>
      </c>
      <c r="N87" s="33">
        <f t="shared" si="34"/>
        <v>11432</v>
      </c>
      <c r="O87" s="139">
        <f aca="true" t="shared" si="35" ref="O87:Q88">+I87/I$9</f>
        <v>0.11438977658882221</v>
      </c>
      <c r="P87" s="139">
        <f t="shared" si="35"/>
        <v>0.12477073568371713</v>
      </c>
      <c r="Q87" s="139">
        <f>+K87/K$9</f>
        <v>0.11092697975944803</v>
      </c>
      <c r="R87" s="139">
        <f>+L87/L$9</f>
        <v>0.15521567742159553</v>
      </c>
      <c r="S87" s="139">
        <f>+M87/M$9</f>
        <v>0.14673953732125478</v>
      </c>
      <c r="T87" s="139">
        <f>+N87/N$9</f>
        <v>0.1398820448816778</v>
      </c>
    </row>
    <row r="88" spans="1:20" ht="11.25" customHeight="1" thickBot="1">
      <c r="A88" s="147" t="s">
        <v>58</v>
      </c>
      <c r="B88" s="148"/>
      <c r="C88" s="112">
        <v>40942</v>
      </c>
      <c r="D88" s="113">
        <v>56584</v>
      </c>
      <c r="E88" s="113">
        <v>76424</v>
      </c>
      <c r="F88" s="113">
        <v>121227</v>
      </c>
      <c r="G88" s="113">
        <v>134806</v>
      </c>
      <c r="H88" s="114">
        <v>160606</v>
      </c>
      <c r="I88" s="113">
        <f t="shared" si="34"/>
        <v>10235.5</v>
      </c>
      <c r="J88" s="113">
        <f t="shared" si="34"/>
        <v>14146</v>
      </c>
      <c r="K88" s="113">
        <f t="shared" si="34"/>
        <v>19106</v>
      </c>
      <c r="L88" s="113">
        <f t="shared" si="34"/>
        <v>30306.75</v>
      </c>
      <c r="M88" s="113">
        <f t="shared" si="34"/>
        <v>33701.5</v>
      </c>
      <c r="N88" s="114">
        <f t="shared" si="34"/>
        <v>40151.5</v>
      </c>
      <c r="O88" s="149">
        <f t="shared" si="35"/>
        <v>0.3700202443785699</v>
      </c>
      <c r="P88" s="149">
        <f t="shared" si="35"/>
        <v>0.41183149436664823</v>
      </c>
      <c r="Q88" s="149">
        <f t="shared" si="35"/>
        <v>0.3982656911179205</v>
      </c>
      <c r="R88" s="149">
        <f>+L88/L$9</f>
        <v>0.5262867710901955</v>
      </c>
      <c r="S88" s="149">
        <f>+M88/M$9</f>
        <v>0.5046267874522722</v>
      </c>
      <c r="T88" s="149">
        <f>+N88/N$9</f>
        <v>0.4912940802192693</v>
      </c>
    </row>
    <row r="89" spans="1:20" ht="13.5" customHeight="1" thickTop="1">
      <c r="A89" s="119" t="s">
        <v>46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31"/>
      <c r="T89" s="31"/>
    </row>
    <row r="90" spans="1:20" ht="11.25" customHeight="1">
      <c r="A90" s="93" t="s">
        <v>55</v>
      </c>
      <c r="B90" s="31"/>
      <c r="C90" s="86">
        <f aca="true" t="shared" si="36" ref="C90:Q92">+C82*100/C86</f>
        <v>14.284861509073544</v>
      </c>
      <c r="D90" s="29">
        <f t="shared" si="36"/>
        <v>14.82444733420026</v>
      </c>
      <c r="E90" s="79">
        <f t="shared" si="36"/>
        <v>14.264050225956144</v>
      </c>
      <c r="F90" s="79">
        <f t="shared" si="36"/>
        <v>11.486730028645685</v>
      </c>
      <c r="G90" s="79">
        <f aca="true" t="shared" si="37" ref="G90:H92">+G82*100/G86</f>
        <v>11.496878080841276</v>
      </c>
      <c r="H90" s="80">
        <f t="shared" si="37"/>
        <v>11.659988086857638</v>
      </c>
      <c r="I90" s="137"/>
      <c r="J90" s="137"/>
      <c r="K90" s="150"/>
      <c r="L90" s="150"/>
      <c r="M90" s="150"/>
      <c r="N90" s="151"/>
      <c r="O90" s="137"/>
      <c r="P90" s="137"/>
      <c r="Q90" s="137"/>
      <c r="R90" s="150"/>
      <c r="S90" s="150"/>
      <c r="T90" s="150"/>
    </row>
    <row r="91" spans="1:20" ht="11.25" customHeight="1">
      <c r="A91" s="93" t="s">
        <v>56</v>
      </c>
      <c r="B91" s="31"/>
      <c r="C91" s="86">
        <f t="shared" si="36"/>
        <v>16.575807853361777</v>
      </c>
      <c r="D91" s="29">
        <f t="shared" si="36"/>
        <v>17.9198506679111</v>
      </c>
      <c r="E91" s="29">
        <f t="shared" si="36"/>
        <v>15.587710232077422</v>
      </c>
      <c r="F91" s="29">
        <f t="shared" si="36"/>
        <v>13.137359102732638</v>
      </c>
      <c r="G91" s="29">
        <f t="shared" si="37"/>
        <v>12.573979591836734</v>
      </c>
      <c r="H91" s="87">
        <f t="shared" si="37"/>
        <v>12.685881735479356</v>
      </c>
      <c r="I91" s="146">
        <f t="shared" si="36"/>
        <v>16.575807853361777</v>
      </c>
      <c r="J91" s="146">
        <f t="shared" si="36"/>
        <v>17.9198506679111</v>
      </c>
      <c r="K91" s="146">
        <f t="shared" si="36"/>
        <v>15.587710232077422</v>
      </c>
      <c r="L91" s="146">
        <f aca="true" t="shared" si="38" ref="L91:N92">+L83*100/L87</f>
        <v>13.137359102732638</v>
      </c>
      <c r="M91" s="146">
        <f t="shared" si="38"/>
        <v>12.573979591836734</v>
      </c>
      <c r="N91" s="152">
        <f t="shared" si="38"/>
        <v>12.685881735479356</v>
      </c>
      <c r="O91" s="146">
        <f t="shared" si="36"/>
        <v>114.20174267489251</v>
      </c>
      <c r="P91" s="146">
        <f t="shared" si="36"/>
        <v>119.61308795026787</v>
      </c>
      <c r="Q91" s="146">
        <f t="shared" si="36"/>
        <v>107.31762671691304</v>
      </c>
      <c r="R91" s="146">
        <f aca="true" t="shared" si="39" ref="R91:T92">+R83*100/R87</f>
        <v>93.07676689098936</v>
      </c>
      <c r="S91" s="146">
        <f t="shared" si="39"/>
        <v>89.54502314361446</v>
      </c>
      <c r="T91" s="146">
        <f t="shared" si="39"/>
        <v>88.4763927900483</v>
      </c>
    </row>
    <row r="92" spans="1:20" ht="11.25" customHeight="1">
      <c r="A92" s="103" t="s">
        <v>58</v>
      </c>
      <c r="B92" s="130"/>
      <c r="C92" s="104">
        <f t="shared" si="36"/>
        <v>16.997215573249964</v>
      </c>
      <c r="D92" s="42">
        <f t="shared" si="36"/>
        <v>17.109076770818607</v>
      </c>
      <c r="E92" s="42">
        <f t="shared" si="36"/>
        <v>12.306343556997803</v>
      </c>
      <c r="F92" s="42">
        <f t="shared" si="36"/>
        <v>9.90043472163792</v>
      </c>
      <c r="G92" s="42">
        <f t="shared" si="37"/>
        <v>9.774787472367699</v>
      </c>
      <c r="H92" s="105">
        <f t="shared" si="37"/>
        <v>10.37321146158923</v>
      </c>
      <c r="I92" s="153">
        <f t="shared" si="36"/>
        <v>16.997215573249964</v>
      </c>
      <c r="J92" s="153">
        <f t="shared" si="36"/>
        <v>17.109076770818607</v>
      </c>
      <c r="K92" s="153">
        <f t="shared" si="36"/>
        <v>12.306343556997803</v>
      </c>
      <c r="L92" s="153">
        <f t="shared" si="38"/>
        <v>9.90043472163792</v>
      </c>
      <c r="M92" s="153">
        <f t="shared" si="38"/>
        <v>9.774787472367699</v>
      </c>
      <c r="N92" s="154">
        <f t="shared" si="38"/>
        <v>10.37321146158923</v>
      </c>
      <c r="O92" s="153">
        <f t="shared" si="36"/>
        <v>117.10510017116825</v>
      </c>
      <c r="P92" s="153">
        <f t="shared" si="36"/>
        <v>114.20125884198373</v>
      </c>
      <c r="Q92" s="153">
        <f t="shared" si="36"/>
        <v>84.72620830365321</v>
      </c>
      <c r="R92" s="153">
        <f t="shared" si="39"/>
        <v>66.74578921605</v>
      </c>
      <c r="S92" s="153">
        <f t="shared" si="39"/>
        <v>69.61070391790113</v>
      </c>
      <c r="T92" s="153">
        <f t="shared" si="39"/>
        <v>72.34690902115048</v>
      </c>
    </row>
    <row r="93" spans="1:2" ht="12.75" customHeight="1">
      <c r="A93" s="131" t="s">
        <v>59</v>
      </c>
      <c r="B93" s="131"/>
    </row>
    <row r="94" ht="11.25">
      <c r="B94" s="131"/>
    </row>
    <row r="95" spans="3:15" ht="11.25">
      <c r="C95" s="34"/>
      <c r="D95" s="34"/>
      <c r="E95" s="34"/>
      <c r="F95" s="34"/>
      <c r="G95" s="34"/>
      <c r="H95" s="34"/>
      <c r="I95" s="34"/>
      <c r="J95" s="34"/>
      <c r="K95" s="34"/>
      <c r="L95" s="34"/>
      <c r="O95" s="34"/>
    </row>
    <row r="96" spans="1:15" ht="11.25">
      <c r="A96" s="6" t="s">
        <v>60</v>
      </c>
      <c r="O96" s="34"/>
    </row>
    <row r="97" spans="1:15" ht="12.75" customHeight="1">
      <c r="A97" s="7" t="s">
        <v>61</v>
      </c>
      <c r="B97" s="8"/>
      <c r="C97" s="155" t="s">
        <v>62</v>
      </c>
      <c r="D97" s="156"/>
      <c r="E97" s="156"/>
      <c r="F97" s="156"/>
      <c r="G97" s="156"/>
      <c r="H97" s="157"/>
      <c r="I97" s="158" t="s">
        <v>63</v>
      </c>
      <c r="J97" s="159"/>
      <c r="K97" s="159"/>
      <c r="L97" s="159"/>
      <c r="M97" s="159"/>
      <c r="N97" s="159"/>
      <c r="O97" s="34"/>
    </row>
    <row r="98" spans="1:21" ht="12.75" customHeight="1">
      <c r="A98" s="13"/>
      <c r="B98" s="14"/>
      <c r="C98" s="160">
        <v>2000</v>
      </c>
      <c r="D98" s="161">
        <v>2002</v>
      </c>
      <c r="E98" s="161">
        <v>2004</v>
      </c>
      <c r="F98" s="161">
        <v>2006</v>
      </c>
      <c r="G98" s="161">
        <v>2008</v>
      </c>
      <c r="H98" s="162">
        <v>2010</v>
      </c>
      <c r="I98" s="163">
        <v>2000</v>
      </c>
      <c r="J98" s="164">
        <v>2002</v>
      </c>
      <c r="K98" s="164">
        <v>2004</v>
      </c>
      <c r="L98" s="164">
        <v>2006</v>
      </c>
      <c r="M98" s="164">
        <v>2008</v>
      </c>
      <c r="N98" s="52">
        <v>2010</v>
      </c>
      <c r="O98" s="34"/>
      <c r="P98" s="165"/>
      <c r="Q98" s="165"/>
      <c r="R98" s="165"/>
      <c r="S98" s="165"/>
      <c r="T98" s="165"/>
      <c r="U98" s="165"/>
    </row>
    <row r="99" spans="1:21" ht="11.25">
      <c r="A99" s="132" t="s">
        <v>2</v>
      </c>
      <c r="B99" s="97"/>
      <c r="C99" s="166">
        <f aca="true" t="shared" si="40" ref="C99:N99">SUM(C100:C102)</f>
        <v>57471.522839999794</v>
      </c>
      <c r="D99" s="166">
        <f t="shared" si="40"/>
        <v>72966.85789</v>
      </c>
      <c r="E99" s="166">
        <f t="shared" si="40"/>
        <v>92424.51999999999</v>
      </c>
      <c r="F99" s="166">
        <f t="shared" si="40"/>
        <v>109669.54999999999</v>
      </c>
      <c r="G99" s="166">
        <f t="shared" si="40"/>
        <v>164157.59</v>
      </c>
      <c r="H99" s="167">
        <f t="shared" si="40"/>
        <v>248121.29</v>
      </c>
      <c r="I99" s="168">
        <f t="shared" si="40"/>
        <v>100</v>
      </c>
      <c r="J99" s="166">
        <f t="shared" si="40"/>
        <v>100</v>
      </c>
      <c r="K99" s="166">
        <f t="shared" si="40"/>
        <v>100</v>
      </c>
      <c r="L99" s="166">
        <f t="shared" si="40"/>
        <v>100.00000000000003</v>
      </c>
      <c r="M99" s="166">
        <f t="shared" si="40"/>
        <v>100</v>
      </c>
      <c r="N99" s="166">
        <f t="shared" si="40"/>
        <v>100</v>
      </c>
      <c r="P99" s="165"/>
      <c r="Q99" s="165"/>
      <c r="R99" s="165"/>
      <c r="S99" s="165"/>
      <c r="T99" s="165"/>
      <c r="U99" s="165"/>
    </row>
    <row r="100" spans="1:21" ht="11.25">
      <c r="A100" s="169" t="s">
        <v>64</v>
      </c>
      <c r="B100" s="124"/>
      <c r="C100" s="25">
        <v>44800.3384499998</v>
      </c>
      <c r="D100" s="25">
        <v>47754.84</v>
      </c>
      <c r="E100" s="25">
        <v>67191.26</v>
      </c>
      <c r="F100" s="25">
        <v>80475.37</v>
      </c>
      <c r="G100" s="25">
        <v>98576.8</v>
      </c>
      <c r="H100" s="33">
        <v>146471.3</v>
      </c>
      <c r="I100" s="24">
        <f aca="true" t="shared" si="41" ref="I100:N102">+C100*100/C$99</f>
        <v>77.95223831935608</v>
      </c>
      <c r="J100" s="25">
        <f t="shared" si="41"/>
        <v>65.44730221492068</v>
      </c>
      <c r="K100" s="25">
        <f t="shared" si="41"/>
        <v>72.69852199394705</v>
      </c>
      <c r="L100" s="25">
        <f t="shared" si="41"/>
        <v>73.3798670642854</v>
      </c>
      <c r="M100" s="25">
        <f t="shared" si="41"/>
        <v>60.05010185639299</v>
      </c>
      <c r="N100" s="25">
        <f t="shared" si="41"/>
        <v>59.03213706490079</v>
      </c>
      <c r="P100" s="165"/>
      <c r="Q100" s="165"/>
      <c r="R100" s="165"/>
      <c r="S100" s="165"/>
      <c r="T100" s="165"/>
      <c r="U100" s="165"/>
    </row>
    <row r="101" spans="1:21" ht="11.25">
      <c r="A101" s="169" t="s">
        <v>65</v>
      </c>
      <c r="B101" s="124"/>
      <c r="C101" s="25">
        <v>2388.42213</v>
      </c>
      <c r="D101" s="25">
        <v>5968.01</v>
      </c>
      <c r="E101" s="25">
        <v>3956.28</v>
      </c>
      <c r="F101" s="25">
        <v>1991.17</v>
      </c>
      <c r="G101" s="25">
        <v>3965.7599999999948</v>
      </c>
      <c r="H101" s="33">
        <v>3309.680000000022</v>
      </c>
      <c r="I101" s="24">
        <f t="shared" si="41"/>
        <v>4.1558358156775235</v>
      </c>
      <c r="J101" s="25">
        <f t="shared" si="41"/>
        <v>8.179069474249497</v>
      </c>
      <c r="K101" s="25">
        <f t="shared" si="41"/>
        <v>4.280552390209871</v>
      </c>
      <c r="L101" s="25">
        <f t="shared" si="41"/>
        <v>1.8156087993431178</v>
      </c>
      <c r="M101" s="25">
        <f t="shared" si="41"/>
        <v>2.415824939925102</v>
      </c>
      <c r="N101" s="25">
        <f t="shared" si="41"/>
        <v>1.333896015130351</v>
      </c>
      <c r="P101" s="165"/>
      <c r="Q101" s="165"/>
      <c r="R101" s="165"/>
      <c r="S101" s="165"/>
      <c r="T101" s="165"/>
      <c r="U101" s="165"/>
    </row>
    <row r="102" spans="1:21" ht="11.25">
      <c r="A102" s="169" t="s">
        <v>66</v>
      </c>
      <c r="B102" s="124"/>
      <c r="C102" s="37">
        <v>10282.762259999994</v>
      </c>
      <c r="D102" s="38">
        <v>19244.007890000004</v>
      </c>
      <c r="E102" s="38">
        <v>21276.98</v>
      </c>
      <c r="F102" s="38">
        <v>27203.01</v>
      </c>
      <c r="G102" s="38">
        <v>61615.03</v>
      </c>
      <c r="H102" s="40">
        <v>98340.31</v>
      </c>
      <c r="I102" s="37">
        <f t="shared" si="41"/>
        <v>17.8919258649664</v>
      </c>
      <c r="J102" s="38">
        <f t="shared" si="41"/>
        <v>26.373628310829822</v>
      </c>
      <c r="K102" s="38">
        <f t="shared" si="41"/>
        <v>23.020925615843073</v>
      </c>
      <c r="L102" s="38">
        <f t="shared" si="41"/>
        <v>24.804524136371494</v>
      </c>
      <c r="M102" s="25">
        <f t="shared" si="41"/>
        <v>37.5340732036819</v>
      </c>
      <c r="N102" s="25">
        <f t="shared" si="41"/>
        <v>39.633966919968856</v>
      </c>
      <c r="P102" s="165"/>
      <c r="Q102" s="165"/>
      <c r="R102" s="165"/>
      <c r="S102" s="165"/>
      <c r="T102" s="165"/>
      <c r="U102" s="165"/>
    </row>
    <row r="103" spans="1:21" ht="11.25">
      <c r="A103" s="132" t="s">
        <v>67</v>
      </c>
      <c r="B103" s="170"/>
      <c r="C103" s="168">
        <f aca="true" t="shared" si="42" ref="C103:N103">SUM(C104:C106)</f>
        <v>441659.7689299993</v>
      </c>
      <c r="D103" s="166">
        <f t="shared" si="42"/>
        <v>511029.16247999994</v>
      </c>
      <c r="E103" s="166">
        <f t="shared" si="42"/>
        <v>706390.36</v>
      </c>
      <c r="F103" s="166">
        <f t="shared" si="42"/>
        <v>838965.68</v>
      </c>
      <c r="G103" s="166">
        <f t="shared" si="42"/>
        <v>1116627.29</v>
      </c>
      <c r="H103" s="132">
        <f t="shared" si="42"/>
        <v>1491748.71</v>
      </c>
      <c r="I103" s="142">
        <f t="shared" si="42"/>
        <v>100</v>
      </c>
      <c r="J103" s="142">
        <f t="shared" si="42"/>
        <v>100.00000000000001</v>
      </c>
      <c r="K103" s="142">
        <f t="shared" si="42"/>
        <v>100.00000000000001</v>
      </c>
      <c r="L103" s="142">
        <f t="shared" si="42"/>
        <v>100</v>
      </c>
      <c r="M103" s="166">
        <f t="shared" si="42"/>
        <v>99.99999999999999</v>
      </c>
      <c r="N103" s="166">
        <f t="shared" si="42"/>
        <v>100</v>
      </c>
      <c r="P103" s="165"/>
      <c r="Q103" s="165"/>
      <c r="R103" s="165"/>
      <c r="S103" s="165"/>
      <c r="T103" s="165"/>
      <c r="U103" s="165"/>
    </row>
    <row r="104" spans="1:21" ht="11.25">
      <c r="A104" s="169" t="s">
        <v>64</v>
      </c>
      <c r="B104" s="124"/>
      <c r="C104" s="24">
        <v>320744.8764399994</v>
      </c>
      <c r="D104" s="25">
        <v>343844.18</v>
      </c>
      <c r="E104" s="25">
        <v>492847.12</v>
      </c>
      <c r="F104" s="25">
        <v>602387.13</v>
      </c>
      <c r="G104" s="25">
        <v>703443.27</v>
      </c>
      <c r="H104" s="33">
        <v>928664.82</v>
      </c>
      <c r="I104" s="25">
        <f aca="true" t="shared" si="43" ref="I104:N106">+C104*100/C$103</f>
        <v>72.6226156430462</v>
      </c>
      <c r="J104" s="25">
        <f t="shared" si="43"/>
        <v>67.2846493400378</v>
      </c>
      <c r="K104" s="25">
        <f t="shared" si="43"/>
        <v>69.76979697174804</v>
      </c>
      <c r="L104" s="25">
        <f t="shared" si="43"/>
        <v>71.80116473894378</v>
      </c>
      <c r="M104" s="25">
        <f t="shared" si="43"/>
        <v>62.99714114993553</v>
      </c>
      <c r="N104" s="25">
        <f t="shared" si="43"/>
        <v>62.25343543283507</v>
      </c>
      <c r="P104" s="165"/>
      <c r="Q104" s="165"/>
      <c r="R104" s="165"/>
      <c r="S104" s="165"/>
      <c r="T104" s="165"/>
      <c r="U104" s="165"/>
    </row>
    <row r="105" spans="1:21" ht="11.25">
      <c r="A105" s="169" t="s">
        <v>65</v>
      </c>
      <c r="B105" s="124"/>
      <c r="C105" s="24">
        <v>24406.35725</v>
      </c>
      <c r="D105" s="25">
        <v>55673.53</v>
      </c>
      <c r="E105" s="25">
        <v>37242.47</v>
      </c>
      <c r="F105" s="25">
        <v>24957.43</v>
      </c>
      <c r="G105" s="25">
        <v>31983.94</v>
      </c>
      <c r="H105" s="33">
        <v>24567.87</v>
      </c>
      <c r="I105" s="25">
        <f t="shared" si="43"/>
        <v>5.526053982487202</v>
      </c>
      <c r="J105" s="25">
        <f t="shared" si="43"/>
        <v>10.89439391869909</v>
      </c>
      <c r="K105" s="25">
        <f t="shared" si="43"/>
        <v>5.272222287971201</v>
      </c>
      <c r="L105" s="25">
        <f t="shared" si="43"/>
        <v>2.9747855716815494</v>
      </c>
      <c r="M105" s="25">
        <f t="shared" si="43"/>
        <v>2.864334436963295</v>
      </c>
      <c r="N105" s="25">
        <f t="shared" si="43"/>
        <v>1.6469174623921747</v>
      </c>
      <c r="P105" s="165"/>
      <c r="Q105" s="165"/>
      <c r="R105" s="165"/>
      <c r="S105" s="165"/>
      <c r="T105" s="165"/>
      <c r="U105" s="165"/>
    </row>
    <row r="106" spans="1:21" ht="12" thickBot="1">
      <c r="A106" s="171" t="s">
        <v>66</v>
      </c>
      <c r="B106" s="172"/>
      <c r="C106" s="173">
        <v>96508.53523999995</v>
      </c>
      <c r="D106" s="174">
        <v>111511.45247999998</v>
      </c>
      <c r="E106" s="174">
        <v>176300.77</v>
      </c>
      <c r="F106" s="174">
        <v>211621.12</v>
      </c>
      <c r="G106" s="174">
        <v>381200.08</v>
      </c>
      <c r="H106" s="175">
        <v>538516.02</v>
      </c>
      <c r="I106" s="174">
        <f t="shared" si="43"/>
        <v>21.851330374466603</v>
      </c>
      <c r="J106" s="174">
        <f t="shared" si="43"/>
        <v>21.820956741263114</v>
      </c>
      <c r="K106" s="174">
        <f t="shared" si="43"/>
        <v>24.95798074028077</v>
      </c>
      <c r="L106" s="174">
        <f t="shared" si="43"/>
        <v>25.22404968937466</v>
      </c>
      <c r="M106" s="174">
        <f t="shared" si="43"/>
        <v>34.138524413101166</v>
      </c>
      <c r="N106" s="174">
        <f t="shared" si="43"/>
        <v>36.099647104772764</v>
      </c>
      <c r="O106" s="31"/>
      <c r="P106" s="142"/>
      <c r="Q106" s="142"/>
      <c r="R106" s="142"/>
      <c r="S106" s="176"/>
      <c r="T106" s="176"/>
      <c r="U106" s="176"/>
    </row>
    <row r="107" spans="1:17" ht="13.5" customHeight="1" thickTop="1">
      <c r="A107" s="119" t="s">
        <v>46</v>
      </c>
      <c r="B107" s="119"/>
      <c r="C107" s="119"/>
      <c r="D107" s="119"/>
      <c r="E107" s="119"/>
      <c r="F107" s="119"/>
      <c r="G107" s="119"/>
      <c r="H107" s="119"/>
      <c r="I107" s="177"/>
      <c r="J107" s="177"/>
      <c r="K107" s="177"/>
      <c r="L107" s="177"/>
      <c r="M107" s="177"/>
      <c r="N107" s="177"/>
      <c r="O107" s="178"/>
      <c r="P107" s="178"/>
      <c r="Q107" s="178"/>
    </row>
    <row r="108" spans="1:18" ht="11.25">
      <c r="A108" s="132" t="s">
        <v>2</v>
      </c>
      <c r="B108" s="124"/>
      <c r="C108" s="168">
        <f aca="true" t="shared" si="44" ref="C108:H111">+C99*100/C103</f>
        <v>13.012623490528684</v>
      </c>
      <c r="D108" s="166">
        <f t="shared" si="44"/>
        <v>14.278413688936135</v>
      </c>
      <c r="E108" s="166">
        <f t="shared" si="44"/>
        <v>13.084057375867925</v>
      </c>
      <c r="F108" s="166">
        <f t="shared" si="44"/>
        <v>13.071994792444904</v>
      </c>
      <c r="G108" s="166">
        <f t="shared" si="44"/>
        <v>14.701198105233484</v>
      </c>
      <c r="H108" s="166">
        <f t="shared" si="44"/>
        <v>16.632914668315685</v>
      </c>
      <c r="I108" s="142"/>
      <c r="J108" s="142"/>
      <c r="K108" s="142"/>
      <c r="L108" s="142"/>
      <c r="M108" s="142"/>
      <c r="N108" s="142"/>
      <c r="O108" s="31"/>
      <c r="P108" s="31"/>
      <c r="Q108" s="31"/>
      <c r="R108" s="31"/>
    </row>
    <row r="109" spans="1:18" ht="11.25">
      <c r="A109" s="169" t="s">
        <v>64</v>
      </c>
      <c r="B109" s="124"/>
      <c r="C109" s="24">
        <f t="shared" si="44"/>
        <v>13.967592856742154</v>
      </c>
      <c r="D109" s="25">
        <f t="shared" si="44"/>
        <v>13.888511941659155</v>
      </c>
      <c r="E109" s="25">
        <f t="shared" si="44"/>
        <v>13.633286525038432</v>
      </c>
      <c r="F109" s="25">
        <f t="shared" si="44"/>
        <v>13.35941058368893</v>
      </c>
      <c r="G109" s="25">
        <f t="shared" si="44"/>
        <v>14.013468349764722</v>
      </c>
      <c r="H109" s="25">
        <f t="shared" si="44"/>
        <v>15.772246007983805</v>
      </c>
      <c r="I109" s="25"/>
      <c r="J109" s="25"/>
      <c r="K109" s="25"/>
      <c r="L109" s="25"/>
      <c r="M109" s="25"/>
      <c r="N109" s="25"/>
      <c r="O109" s="31"/>
      <c r="P109" s="31"/>
      <c r="Q109" s="31"/>
      <c r="R109" s="31"/>
    </row>
    <row r="110" spans="1:15" ht="11.25">
      <c r="A110" s="169" t="s">
        <v>65</v>
      </c>
      <c r="B110" s="124"/>
      <c r="C110" s="24">
        <f t="shared" si="44"/>
        <v>9.786065595675897</v>
      </c>
      <c r="D110" s="25">
        <f t="shared" si="44"/>
        <v>10.719654385127008</v>
      </c>
      <c r="E110" s="25">
        <f t="shared" si="44"/>
        <v>10.623033327273943</v>
      </c>
      <c r="F110" s="25">
        <f t="shared" si="44"/>
        <v>7.978265390306614</v>
      </c>
      <c r="G110" s="25">
        <f t="shared" si="44"/>
        <v>12.399222859972832</v>
      </c>
      <c r="H110" s="25">
        <f t="shared" si="44"/>
        <v>13.471578936228587</v>
      </c>
      <c r="I110" s="25"/>
      <c r="J110" s="25"/>
      <c r="K110" s="25"/>
      <c r="L110" s="25"/>
      <c r="M110" s="25"/>
      <c r="N110" s="25"/>
      <c r="O110" s="31"/>
    </row>
    <row r="111" spans="1:15" ht="11.25">
      <c r="A111" s="179" t="s">
        <v>66</v>
      </c>
      <c r="B111" s="140"/>
      <c r="C111" s="37">
        <f t="shared" si="44"/>
        <v>10.654769792566587</v>
      </c>
      <c r="D111" s="38">
        <f t="shared" si="44"/>
        <v>17.257427342228812</v>
      </c>
      <c r="E111" s="38">
        <f t="shared" si="44"/>
        <v>12.06856895746967</v>
      </c>
      <c r="F111" s="38">
        <f t="shared" si="44"/>
        <v>12.854581811116017</v>
      </c>
      <c r="G111" s="38">
        <f t="shared" si="44"/>
        <v>16.163435747442655</v>
      </c>
      <c r="H111" s="38">
        <f t="shared" si="44"/>
        <v>18.261352744900698</v>
      </c>
      <c r="I111" s="25"/>
      <c r="J111" s="25"/>
      <c r="K111" s="25"/>
      <c r="L111" s="25"/>
      <c r="M111" s="25"/>
      <c r="N111" s="25"/>
      <c r="O111" s="31"/>
    </row>
    <row r="113" spans="15:20" ht="11.25">
      <c r="O113" s="31"/>
      <c r="P113" s="31"/>
      <c r="Q113" s="31"/>
      <c r="R113" s="31"/>
      <c r="S113" s="31"/>
      <c r="T113" s="31"/>
    </row>
    <row r="114" spans="1:20" ht="11.25">
      <c r="A114" s="67" t="s">
        <v>68</v>
      </c>
      <c r="O114" s="31"/>
      <c r="P114" s="31"/>
      <c r="Q114" s="31"/>
      <c r="R114" s="31"/>
      <c r="S114" s="31"/>
      <c r="T114" s="31"/>
    </row>
    <row r="115" spans="1:20" ht="12.75" customHeight="1">
      <c r="A115" s="7" t="s">
        <v>61</v>
      </c>
      <c r="B115" s="8"/>
      <c r="C115" s="9" t="s">
        <v>2</v>
      </c>
      <c r="D115" s="10"/>
      <c r="E115" s="10"/>
      <c r="F115" s="10"/>
      <c r="G115" s="10"/>
      <c r="H115" s="180"/>
      <c r="I115" s="9" t="s">
        <v>67</v>
      </c>
      <c r="J115" s="10"/>
      <c r="K115" s="10"/>
      <c r="L115" s="10"/>
      <c r="M115" s="10"/>
      <c r="N115" s="10"/>
      <c r="O115" s="181"/>
      <c r="P115" s="181"/>
      <c r="Q115" s="181"/>
      <c r="R115" s="181"/>
      <c r="S115" s="181"/>
      <c r="T115" s="181"/>
    </row>
    <row r="116" spans="1:20" s="45" customFormat="1" ht="12.75" customHeight="1">
      <c r="A116" s="13"/>
      <c r="B116" s="14"/>
      <c r="C116" s="182">
        <v>2000</v>
      </c>
      <c r="D116" s="20">
        <v>2002</v>
      </c>
      <c r="E116" s="16">
        <v>2004</v>
      </c>
      <c r="F116" s="16">
        <v>2006</v>
      </c>
      <c r="G116" s="16">
        <v>2008</v>
      </c>
      <c r="H116" s="162">
        <v>2010</v>
      </c>
      <c r="I116" s="182">
        <v>2000</v>
      </c>
      <c r="J116" s="16">
        <v>2002</v>
      </c>
      <c r="K116" s="16">
        <v>2004</v>
      </c>
      <c r="L116" s="16">
        <v>2006</v>
      </c>
      <c r="M116" s="16">
        <v>2008</v>
      </c>
      <c r="N116" s="183">
        <v>2010</v>
      </c>
      <c r="O116" s="184"/>
      <c r="P116" s="184"/>
      <c r="Q116" s="184"/>
      <c r="R116" s="184"/>
      <c r="S116" s="184"/>
      <c r="T116" s="184"/>
    </row>
    <row r="117" spans="1:20" s="45" customFormat="1" ht="11.25">
      <c r="A117" s="85" t="s">
        <v>69</v>
      </c>
      <c r="B117" s="185"/>
      <c r="C117" s="186">
        <f aca="true" t="shared" si="45" ref="C117:H117">+C99</f>
        <v>57471.522839999794</v>
      </c>
      <c r="D117" s="187">
        <f t="shared" si="45"/>
        <v>72966.85789</v>
      </c>
      <c r="E117" s="187">
        <f t="shared" si="45"/>
        <v>92424.51999999999</v>
      </c>
      <c r="F117" s="187">
        <f t="shared" si="45"/>
        <v>109669.54999999999</v>
      </c>
      <c r="G117" s="187">
        <f t="shared" si="45"/>
        <v>164157.59</v>
      </c>
      <c r="H117" s="188">
        <f t="shared" si="45"/>
        <v>248121.29</v>
      </c>
      <c r="I117" s="186">
        <f aca="true" t="shared" si="46" ref="I117:N117">+C103</f>
        <v>441659.7689299993</v>
      </c>
      <c r="J117" s="187">
        <f t="shared" si="46"/>
        <v>511029.16247999994</v>
      </c>
      <c r="K117" s="187">
        <f t="shared" si="46"/>
        <v>706390.36</v>
      </c>
      <c r="L117" s="187">
        <f t="shared" si="46"/>
        <v>838965.68</v>
      </c>
      <c r="M117" s="187">
        <f t="shared" si="46"/>
        <v>1116627.29</v>
      </c>
      <c r="N117" s="187">
        <f t="shared" si="46"/>
        <v>1491748.71</v>
      </c>
      <c r="O117" s="127"/>
      <c r="P117" s="127"/>
      <c r="Q117" s="127"/>
      <c r="R117" s="127"/>
      <c r="S117" s="127"/>
      <c r="T117" s="127"/>
    </row>
    <row r="118" spans="1:20" ht="11.25">
      <c r="A118" s="85" t="s">
        <v>70</v>
      </c>
      <c r="B118" s="124"/>
      <c r="C118" s="189">
        <f aca="true" t="shared" si="47" ref="C118:L118">+C9</f>
        <v>4015</v>
      </c>
      <c r="D118" s="190">
        <f t="shared" si="47"/>
        <v>5146</v>
      </c>
      <c r="E118" s="190">
        <f t="shared" si="47"/>
        <v>6968</v>
      </c>
      <c r="F118" s="190">
        <f t="shared" si="47"/>
        <v>8128</v>
      </c>
      <c r="G118" s="190">
        <f t="shared" si="47"/>
        <v>9378</v>
      </c>
      <c r="H118" s="191">
        <f t="shared" si="47"/>
        <v>11718</v>
      </c>
      <c r="I118" s="189">
        <f t="shared" si="47"/>
        <v>27662</v>
      </c>
      <c r="J118" s="190">
        <f t="shared" si="47"/>
        <v>34349</v>
      </c>
      <c r="K118" s="190">
        <f t="shared" si="47"/>
        <v>47973</v>
      </c>
      <c r="L118" s="190">
        <f t="shared" si="47"/>
        <v>57586</v>
      </c>
      <c r="M118" s="190">
        <f>+M9</f>
        <v>66785</v>
      </c>
      <c r="N118" s="190">
        <f>+N9</f>
        <v>81726</v>
      </c>
      <c r="O118" s="127"/>
      <c r="P118" s="127"/>
      <c r="Q118" s="127"/>
      <c r="R118" s="127"/>
      <c r="S118" s="127"/>
      <c r="T118" s="127"/>
    </row>
    <row r="119" spans="1:20" ht="12" thickBot="1">
      <c r="A119" s="192" t="s">
        <v>71</v>
      </c>
      <c r="B119" s="193"/>
      <c r="C119" s="194">
        <v>1062.33333333334</v>
      </c>
      <c r="D119" s="195">
        <v>1114.005</v>
      </c>
      <c r="E119" s="195">
        <v>1189</v>
      </c>
      <c r="F119" s="195">
        <v>1277</v>
      </c>
      <c r="G119" s="196">
        <v>1398.68</v>
      </c>
      <c r="H119" s="197">
        <v>1821.2333333333333</v>
      </c>
      <c r="I119" s="194">
        <v>7412.583333333334</v>
      </c>
      <c r="J119" s="198">
        <v>7765.21</v>
      </c>
      <c r="K119" s="198">
        <v>8451.19</v>
      </c>
      <c r="L119" s="198">
        <v>9072.88</v>
      </c>
      <c r="M119" s="198">
        <v>9964.713333333333</v>
      </c>
      <c r="N119" s="198">
        <v>12804.166666666666</v>
      </c>
      <c r="O119" s="127"/>
      <c r="P119" s="127"/>
      <c r="Q119" s="127"/>
      <c r="R119" s="127"/>
      <c r="S119" s="127"/>
      <c r="T119" s="127"/>
    </row>
    <row r="120" spans="1:20" ht="11.25">
      <c r="A120" s="199" t="s">
        <v>72</v>
      </c>
      <c r="B120" s="200"/>
      <c r="C120" s="58">
        <f>+C117/C118</f>
        <v>14.314202450809413</v>
      </c>
      <c r="D120" s="58">
        <f aca="true" t="shared" si="48" ref="D120:K120">+D117/D118</f>
        <v>14.179334996113486</v>
      </c>
      <c r="E120" s="58">
        <f t="shared" si="48"/>
        <v>13.26413892078071</v>
      </c>
      <c r="F120" s="58">
        <f>+F117/F118</f>
        <v>13.492808809055116</v>
      </c>
      <c r="G120" s="58">
        <f t="shared" si="48"/>
        <v>17.504541480059714</v>
      </c>
      <c r="H120" s="58">
        <f>+H117/H118</f>
        <v>21.174371906468682</v>
      </c>
      <c r="I120" s="57">
        <f t="shared" si="48"/>
        <v>15.966299216614827</v>
      </c>
      <c r="J120" s="58">
        <f t="shared" si="48"/>
        <v>14.877555750676875</v>
      </c>
      <c r="K120" s="58">
        <f t="shared" si="48"/>
        <v>14.724748504367039</v>
      </c>
      <c r="L120" s="58">
        <f>+L117/L118</f>
        <v>14.56891744521238</v>
      </c>
      <c r="M120" s="58">
        <f>+M117/M118</f>
        <v>16.719731826008836</v>
      </c>
      <c r="N120" s="58">
        <f>+N117/N118</f>
        <v>18.25304933558476</v>
      </c>
      <c r="O120" s="127"/>
      <c r="P120" s="127"/>
      <c r="Q120" s="127"/>
      <c r="R120" s="127"/>
      <c r="S120" s="127"/>
      <c r="T120" s="127"/>
    </row>
    <row r="121" spans="1:20" ht="12" thickBot="1">
      <c r="A121" s="201" t="s">
        <v>73</v>
      </c>
      <c r="B121" s="202"/>
      <c r="C121" s="107">
        <f>+C119/C118</f>
        <v>0.26459111664591284</v>
      </c>
      <c r="D121" s="107">
        <f aca="true" t="shared" si="49" ref="D121:K121">+D119/D118</f>
        <v>0.21647979012825497</v>
      </c>
      <c r="E121" s="107">
        <f t="shared" si="49"/>
        <v>0.17063719862227325</v>
      </c>
      <c r="F121" s="107">
        <f>+F119/F118</f>
        <v>0.15711122047244094</v>
      </c>
      <c r="G121" s="107">
        <f t="shared" si="49"/>
        <v>0.14914480699509491</v>
      </c>
      <c r="H121" s="107">
        <f>+H119/H118</f>
        <v>0.15542185811003015</v>
      </c>
      <c r="I121" s="203">
        <f t="shared" si="49"/>
        <v>0.2679698985371027</v>
      </c>
      <c r="J121" s="107">
        <f t="shared" si="49"/>
        <v>0.226068007802265</v>
      </c>
      <c r="K121" s="107">
        <f t="shared" si="49"/>
        <v>0.17616555145602736</v>
      </c>
      <c r="L121" s="107">
        <f>+L119/L118</f>
        <v>0.15755357204876183</v>
      </c>
      <c r="M121" s="107">
        <f>+M119/M118</f>
        <v>0.1492058595992114</v>
      </c>
      <c r="N121" s="107">
        <f>+N119/N118</f>
        <v>0.15667188736346654</v>
      </c>
      <c r="O121" s="127"/>
      <c r="P121" s="127"/>
      <c r="Q121" s="127"/>
      <c r="R121" s="127"/>
      <c r="S121" s="127"/>
      <c r="T121" s="127"/>
    </row>
    <row r="122" spans="1:17" ht="13.5" customHeight="1" thickTop="1">
      <c r="A122" s="119" t="s">
        <v>46</v>
      </c>
      <c r="B122" s="119"/>
      <c r="C122" s="119"/>
      <c r="D122" s="119"/>
      <c r="E122" s="119"/>
      <c r="F122" s="119"/>
      <c r="G122" s="119"/>
      <c r="H122" s="119"/>
      <c r="I122" s="177"/>
      <c r="J122" s="177"/>
      <c r="K122" s="177"/>
      <c r="L122" s="177"/>
      <c r="M122" s="177"/>
      <c r="N122" s="177"/>
      <c r="O122" s="178"/>
      <c r="P122" s="178"/>
      <c r="Q122" s="178"/>
    </row>
    <row r="123" spans="1:20" ht="11.25">
      <c r="A123" s="85" t="s">
        <v>69</v>
      </c>
      <c r="B123" s="185"/>
      <c r="C123" s="127">
        <f aca="true" t="shared" si="50" ref="C123:H127">+C117*100/I117</f>
        <v>13.012623490528684</v>
      </c>
      <c r="D123" s="127">
        <f t="shared" si="50"/>
        <v>14.278413688936135</v>
      </c>
      <c r="E123" s="127">
        <f t="shared" si="50"/>
        <v>13.084057375867925</v>
      </c>
      <c r="F123" s="127">
        <f t="shared" si="50"/>
        <v>13.071994792444904</v>
      </c>
      <c r="G123" s="127">
        <f t="shared" si="50"/>
        <v>14.701198105233484</v>
      </c>
      <c r="H123" s="127">
        <f t="shared" si="50"/>
        <v>16.632914668315685</v>
      </c>
      <c r="I123" s="95"/>
      <c r="J123" s="95"/>
      <c r="K123" s="95"/>
      <c r="L123" s="95"/>
      <c r="M123" s="95"/>
      <c r="N123" s="95"/>
      <c r="O123" s="127"/>
      <c r="P123" s="127"/>
      <c r="Q123" s="127"/>
      <c r="R123" s="127"/>
      <c r="S123" s="127"/>
      <c r="T123" s="127"/>
    </row>
    <row r="124" spans="1:20" ht="11.25">
      <c r="A124" s="85" t="s">
        <v>70</v>
      </c>
      <c r="B124" s="124"/>
      <c r="C124" s="127">
        <f t="shared" si="50"/>
        <v>14.514496421083074</v>
      </c>
      <c r="D124" s="127">
        <f t="shared" si="50"/>
        <v>14.981513290052112</v>
      </c>
      <c r="E124" s="127">
        <f t="shared" si="50"/>
        <v>14.524836887415837</v>
      </c>
      <c r="F124" s="127">
        <f t="shared" si="50"/>
        <v>14.114541728892439</v>
      </c>
      <c r="G124" s="127">
        <f t="shared" si="50"/>
        <v>14.042075316313543</v>
      </c>
      <c r="H124" s="127">
        <f t="shared" si="50"/>
        <v>14.33815432053447</v>
      </c>
      <c r="I124" s="95"/>
      <c r="J124" s="95"/>
      <c r="K124" s="95"/>
      <c r="L124" s="95"/>
      <c r="M124" s="95"/>
      <c r="N124" s="95"/>
      <c r="O124" s="127"/>
      <c r="P124" s="127"/>
      <c r="Q124" s="127"/>
      <c r="R124" s="127"/>
      <c r="S124" s="127"/>
      <c r="T124" s="127"/>
    </row>
    <row r="125" spans="1:20" ht="12" thickBot="1">
      <c r="A125" s="192" t="s">
        <v>71</v>
      </c>
      <c r="B125" s="193"/>
      <c r="C125" s="204">
        <f t="shared" si="50"/>
        <v>14.33148587424546</v>
      </c>
      <c r="D125" s="204">
        <f t="shared" si="50"/>
        <v>14.346102681060785</v>
      </c>
      <c r="E125" s="204">
        <f t="shared" si="50"/>
        <v>14.069024598902638</v>
      </c>
      <c r="F125" s="204">
        <f t="shared" si="50"/>
        <v>14.0749133681918</v>
      </c>
      <c r="G125" s="204">
        <f t="shared" si="50"/>
        <v>14.036329528128256</v>
      </c>
      <c r="H125" s="204">
        <f t="shared" si="50"/>
        <v>14.22375528799219</v>
      </c>
      <c r="I125" s="95"/>
      <c r="J125" s="95"/>
      <c r="K125" s="95"/>
      <c r="L125" s="95"/>
      <c r="M125" s="95"/>
      <c r="N125" s="95"/>
      <c r="O125" s="127"/>
      <c r="P125" s="127"/>
      <c r="Q125" s="127"/>
      <c r="R125" s="127"/>
      <c r="S125" s="127"/>
      <c r="T125" s="127"/>
    </row>
    <row r="126" spans="1:20" ht="11.25">
      <c r="A126" s="199" t="s">
        <v>72</v>
      </c>
      <c r="B126" s="200"/>
      <c r="C126" s="127">
        <f t="shared" si="50"/>
        <v>89.65260049688777</v>
      </c>
      <c r="D126" s="127">
        <f t="shared" si="50"/>
        <v>95.30688530922413</v>
      </c>
      <c r="E126" s="127">
        <f t="shared" si="50"/>
        <v>90.08058043807578</v>
      </c>
      <c r="F126" s="127">
        <f t="shared" si="50"/>
        <v>92.61366782944539</v>
      </c>
      <c r="G126" s="127">
        <f t="shared" si="50"/>
        <v>104.693912930051</v>
      </c>
      <c r="H126" s="127">
        <f t="shared" si="50"/>
        <v>116.00457280958932</v>
      </c>
      <c r="I126" s="95"/>
      <c r="J126" s="95"/>
      <c r="K126" s="95"/>
      <c r="L126" s="95"/>
      <c r="M126" s="95"/>
      <c r="N126" s="95"/>
      <c r="O126" s="127"/>
      <c r="P126" s="127"/>
      <c r="Q126" s="127"/>
      <c r="R126" s="127"/>
      <c r="S126" s="127"/>
      <c r="T126" s="127"/>
    </row>
    <row r="127" spans="1:20" ht="11.25">
      <c r="A127" s="201" t="s">
        <v>73</v>
      </c>
      <c r="B127" s="202"/>
      <c r="C127" s="205">
        <f t="shared" si="50"/>
        <v>98.739118867591</v>
      </c>
      <c r="D127" s="205">
        <f t="shared" si="50"/>
        <v>95.7587020971156</v>
      </c>
      <c r="E127" s="205">
        <f t="shared" si="50"/>
        <v>96.8618422909237</v>
      </c>
      <c r="F127" s="205">
        <f t="shared" si="50"/>
        <v>99.71923735490809</v>
      </c>
      <c r="G127" s="205">
        <f t="shared" si="50"/>
        <v>99.95908163105626</v>
      </c>
      <c r="H127" s="205">
        <f t="shared" si="50"/>
        <v>99.20213557488049</v>
      </c>
      <c r="I127" s="95"/>
      <c r="J127" s="95"/>
      <c r="K127" s="95"/>
      <c r="L127" s="95"/>
      <c r="M127" s="95"/>
      <c r="N127" s="95"/>
      <c r="O127" s="127"/>
      <c r="P127" s="127"/>
      <c r="Q127" s="127"/>
      <c r="R127" s="127"/>
      <c r="S127" s="127"/>
      <c r="T127" s="127"/>
    </row>
    <row r="128" spans="9:20" ht="11.25">
      <c r="I128" s="34"/>
      <c r="J128" s="34"/>
      <c r="K128" s="34"/>
      <c r="L128" s="34"/>
      <c r="M128" s="34"/>
      <c r="N128" s="29"/>
      <c r="O128" s="31"/>
      <c r="P128" s="31"/>
      <c r="Q128" s="31"/>
      <c r="R128" s="31"/>
      <c r="S128" s="31"/>
      <c r="T128" s="31"/>
    </row>
    <row r="129" spans="1:20" ht="11.25">
      <c r="A129" s="206" t="s">
        <v>74</v>
      </c>
      <c r="O129" s="31"/>
      <c r="P129" s="31"/>
      <c r="Q129" s="31"/>
      <c r="R129" s="31"/>
      <c r="S129" s="31"/>
      <c r="T129" s="31"/>
    </row>
    <row r="130" spans="1:20" ht="11.25">
      <c r="A130" s="207" t="s">
        <v>75</v>
      </c>
      <c r="O130" s="31"/>
      <c r="P130" s="31"/>
      <c r="Q130" s="31"/>
      <c r="R130" s="31"/>
      <c r="S130" s="31"/>
      <c r="T130" s="31"/>
    </row>
    <row r="131" spans="1:20" ht="11.25">
      <c r="A131" s="62" t="s">
        <v>76</v>
      </c>
      <c r="O131" s="31"/>
      <c r="P131" s="31"/>
      <c r="Q131" s="31"/>
      <c r="R131" s="31"/>
      <c r="S131" s="31"/>
      <c r="T131" s="31"/>
    </row>
  </sheetData>
  <mergeCells count="33">
    <mergeCell ref="C4:H4"/>
    <mergeCell ref="A121:B121"/>
    <mergeCell ref="A115:B116"/>
    <mergeCell ref="C115:G115"/>
    <mergeCell ref="A120:B120"/>
    <mergeCell ref="A34:A45"/>
    <mergeCell ref="A59:R59"/>
    <mergeCell ref="A79:B80"/>
    <mergeCell ref="C79:H79"/>
    <mergeCell ref="O79:T79"/>
    <mergeCell ref="O32:T32"/>
    <mergeCell ref="O115:T115"/>
    <mergeCell ref="O4:T4"/>
    <mergeCell ref="C19:H19"/>
    <mergeCell ref="O19:T19"/>
    <mergeCell ref="A89:R89"/>
    <mergeCell ref="A97:B98"/>
    <mergeCell ref="C97:H97"/>
    <mergeCell ref="I97:N97"/>
    <mergeCell ref="A4:B5"/>
    <mergeCell ref="A32:B33"/>
    <mergeCell ref="A19:B20"/>
    <mergeCell ref="A46:A57"/>
    <mergeCell ref="C32:H32"/>
    <mergeCell ref="I4:N4"/>
    <mergeCell ref="I19:N19"/>
    <mergeCell ref="I32:N32"/>
    <mergeCell ref="I115:N115"/>
    <mergeCell ref="I79:N79"/>
    <mergeCell ref="A126:B126"/>
    <mergeCell ref="A127:B127"/>
    <mergeCell ref="A107:H107"/>
    <mergeCell ref="A122:H12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2012-06-27T22:19:32Z</dcterms:created>
  <dcterms:modified xsi:type="dcterms:W3CDTF">2012-06-27T22:20:30Z</dcterms:modified>
  <cp:category/>
  <cp:version/>
  <cp:contentType/>
  <cp:contentStatus/>
</cp:coreProperties>
</file>